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 codeName="ThisWorkbook" autoCompressPictures="0"/>
  <xr:revisionPtr revIDLastSave="0" documentId="13_ncr:11_{E48C3702-2A6B-4CFD-9AE4-9BA947C3A5F1}" xr6:coauthVersionLast="47" xr6:coauthVersionMax="47" xr10:uidLastSave="{00000000-0000-0000-0000-000000000000}"/>
  <bookViews>
    <workbookView xWindow="-24885" yWindow="1605" windowWidth="21600" windowHeight="12855" tabRatio="788" xr2:uid="{00000000-000D-0000-FFFF-FFFF00000000}"/>
  </bookViews>
  <sheets>
    <sheet name="1月" sheetId="14" r:id="rId1"/>
    <sheet name="2月" sheetId="15" r:id="rId2"/>
    <sheet name="3月" sheetId="16" r:id="rId3"/>
    <sheet name="4月" sheetId="17" r:id="rId4"/>
    <sheet name="5月" sheetId="18" r:id="rId5"/>
    <sheet name="6月" sheetId="19" r:id="rId6"/>
    <sheet name="7月" sheetId="20" r:id="rId7"/>
    <sheet name="8月" sheetId="21" r:id="rId8"/>
    <sheet name="9月" sheetId="22" r:id="rId9"/>
    <sheet name="10月" sheetId="23" r:id="rId10"/>
    <sheet name="11月" sheetId="24" r:id="rId11"/>
    <sheet name="12月" sheetId="25" r:id="rId12"/>
  </sheets>
  <definedNames>
    <definedName name="CalendarYear">'1月'!$K$3</definedName>
    <definedName name="ColumnTitleRegion1..H12.1">'1月'!$B$2</definedName>
    <definedName name="ColumnTitleRegion1..H12.10">'10月'!$B$2</definedName>
    <definedName name="ColumnTitleRegion1..H12.11">'11月'!$B$2</definedName>
    <definedName name="ColumnTitleRegion1..H12.12">'12月'!$B$2</definedName>
    <definedName name="ColumnTitleRegion1..H12.2">'2月'!$B$2</definedName>
    <definedName name="ColumnTitleRegion1..H12.3">'3月'!$B$2</definedName>
    <definedName name="ColumnTitleRegion1..H12.4">'4月'!$B$2</definedName>
    <definedName name="ColumnTitleRegion1..H12.5">'5月'!$B$2</definedName>
    <definedName name="ColumnTitleRegion1..H12.6">'6月'!$B$2</definedName>
    <definedName name="ColumnTitleRegion1..H12.7">'7月'!$B$2</definedName>
    <definedName name="ColumnTitleRegion1..H12.8">'8月'!$B$2</definedName>
    <definedName name="ColumnTitleRegion1..H12.9">'9月'!$B$2</definedName>
    <definedName name="ColumnTitleRegion2..C14.1">'1月'!$B$2</definedName>
    <definedName name="ColumnTitleRegion2..C14.10">'10月'!$B$2</definedName>
    <definedName name="ColumnTitleRegion2..C14.11">'11月'!$B$2</definedName>
    <definedName name="ColumnTitleRegion2..C14.12">'12月'!$B$2</definedName>
    <definedName name="ColumnTitleRegion2..C14.2">'2月'!$B$2</definedName>
    <definedName name="ColumnTitleRegion2..C14.3">'3月'!$B$2</definedName>
    <definedName name="ColumnTitleRegion2..C14.4">'4月'!$B$2</definedName>
    <definedName name="ColumnTitleRegion2..C14.5">'5月'!$B$2</definedName>
    <definedName name="ColumnTitleRegion2..C14.6">'6月'!$B$2</definedName>
    <definedName name="ColumnTitleRegion2..C14.7">'7月'!$B$2</definedName>
    <definedName name="ColumnTitleRegion2..C14.8">'8月'!$B$2</definedName>
    <definedName name="ColumnTitleRegion2..C14.9">'9月'!$B$2</definedName>
    <definedName name="DaysAndWeeks">{0,1,2,3,4,5,6} + {0;1;2;3;4;5}*7</definedName>
    <definedName name="_xlnm.Print_Area" localSheetId="0">'1月'!$A$1:$H$14</definedName>
    <definedName name="週の開始日">'1月'!$K$4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7" l="1"/>
  <c r="B1" i="18"/>
  <c r="B1" i="19"/>
  <c r="B1" i="20"/>
  <c r="B1" i="21"/>
  <c r="B1" i="22"/>
  <c r="B1" i="23"/>
  <c r="B1" i="24"/>
  <c r="B1" i="25"/>
  <c r="B1" i="16"/>
  <c r="B1" i="14"/>
  <c r="B1" i="15"/>
  <c r="B13" i="16" a="1"/>
  <c r="C13" i="16" s="1"/>
  <c r="B11" i="16" a="1"/>
  <c r="G11" i="16" s="1"/>
  <c r="D9" i="16"/>
  <c r="B9" i="16" a="1"/>
  <c r="G9" i="16" s="1"/>
  <c r="D7" i="16"/>
  <c r="B7" i="16" a="1"/>
  <c r="G7" i="16" s="1"/>
  <c r="H5" i="16"/>
  <c r="D5" i="16"/>
  <c r="B5" i="16" a="1"/>
  <c r="G5" i="16" s="1"/>
  <c r="H3" i="16"/>
  <c r="H2" i="16" s="1"/>
  <c r="B3" i="16" a="1"/>
  <c r="G3" i="16" s="1"/>
  <c r="B2" i="16"/>
  <c r="B13" i="17" a="1"/>
  <c r="C13" i="17" s="1"/>
  <c r="H11" i="17"/>
  <c r="B11" i="17" a="1"/>
  <c r="G11" i="17" s="1"/>
  <c r="H9" i="17"/>
  <c r="D9" i="17"/>
  <c r="B9" i="17"/>
  <c r="B9" i="17" a="1"/>
  <c r="G9" i="17" s="1"/>
  <c r="H7" i="17"/>
  <c r="F7" i="17"/>
  <c r="D7" i="17"/>
  <c r="B7" i="17"/>
  <c r="B7" i="17" a="1"/>
  <c r="G7" i="17" s="1"/>
  <c r="F5" i="17"/>
  <c r="B5" i="17" a="1"/>
  <c r="G5" i="17" s="1"/>
  <c r="B3" i="17" a="1"/>
  <c r="G3" i="17" s="1"/>
  <c r="G2" i="17" s="1"/>
  <c r="B2" i="17"/>
  <c r="B13" i="18" a="1"/>
  <c r="C13" i="18" s="1"/>
  <c r="B11" i="18" a="1"/>
  <c r="G11" i="18" s="1"/>
  <c r="D9" i="18"/>
  <c r="B9" i="18"/>
  <c r="B9" i="18" a="1"/>
  <c r="G9" i="18" s="1"/>
  <c r="D7" i="18"/>
  <c r="B7" i="18" a="1"/>
  <c r="G7" i="18" s="1"/>
  <c r="H5" i="18"/>
  <c r="B5" i="18" a="1"/>
  <c r="G5" i="18" s="1"/>
  <c r="H3" i="18"/>
  <c r="H2" i="18" s="1"/>
  <c r="B3" i="18"/>
  <c r="B3" i="18" a="1"/>
  <c r="G3" i="18" s="1"/>
  <c r="B2" i="18"/>
  <c r="B13" i="19" a="1"/>
  <c r="C13" i="19" s="1"/>
  <c r="H11" i="19"/>
  <c r="B11" i="19" a="1"/>
  <c r="G11" i="19" s="1"/>
  <c r="H9" i="19"/>
  <c r="D9" i="19"/>
  <c r="B9" i="19"/>
  <c r="B9" i="19" a="1"/>
  <c r="G9" i="19" s="1"/>
  <c r="H7" i="19"/>
  <c r="F7" i="19"/>
  <c r="D7" i="19"/>
  <c r="B7" i="19"/>
  <c r="B7" i="19" a="1"/>
  <c r="G7" i="19" s="1"/>
  <c r="F5" i="19"/>
  <c r="B5" i="19" a="1"/>
  <c r="G5" i="19" s="1"/>
  <c r="B3" i="19" a="1"/>
  <c r="G3" i="19" s="1"/>
  <c r="G2" i="19" s="1"/>
  <c r="B2" i="19"/>
  <c r="B13" i="20" a="1"/>
  <c r="C13" i="20" s="1"/>
  <c r="B11" i="20" a="1"/>
  <c r="G11" i="20" s="1"/>
  <c r="D9" i="20"/>
  <c r="B9" i="20"/>
  <c r="B9" i="20" a="1"/>
  <c r="G9" i="20" s="1"/>
  <c r="B7" i="20" a="1"/>
  <c r="G7" i="20" s="1"/>
  <c r="B5" i="20" a="1"/>
  <c r="G5" i="20" s="1"/>
  <c r="B3" i="20" a="1"/>
  <c r="G3" i="20" s="1"/>
  <c r="G2" i="20" s="1"/>
  <c r="B2" i="20"/>
  <c r="B13" i="21" a="1"/>
  <c r="E11" i="21"/>
  <c r="B11" i="21" a="1"/>
  <c r="B9" i="21" a="1"/>
  <c r="E9" i="21" s="1"/>
  <c r="B7" i="21" a="1"/>
  <c r="E7" i="21" s="1"/>
  <c r="B5" i="21" a="1"/>
  <c r="E5" i="21" s="1"/>
  <c r="B3" i="21" a="1"/>
  <c r="E3" i="21" s="1"/>
  <c r="E2" i="21" s="1"/>
  <c r="B2" i="21"/>
  <c r="B13" i="22" a="1"/>
  <c r="B13" i="22" s="1"/>
  <c r="G11" i="22"/>
  <c r="B11" i="22" a="1"/>
  <c r="C11" i="22" s="1"/>
  <c r="G9" i="22"/>
  <c r="C9" i="22"/>
  <c r="B9" i="22" a="1"/>
  <c r="B7" i="22" a="1"/>
  <c r="G7" i="22" s="1"/>
  <c r="B5" i="22" a="1"/>
  <c r="G5" i="22" s="1"/>
  <c r="G3" i="22"/>
  <c r="B3" i="22" a="1"/>
  <c r="C3" i="22" s="1"/>
  <c r="C2" i="22" s="1"/>
  <c r="B2" i="22"/>
  <c r="B13" i="23" a="1"/>
  <c r="B11" i="23" a="1"/>
  <c r="E11" i="23" s="1"/>
  <c r="B9" i="23" a="1"/>
  <c r="E9" i="23" s="1"/>
  <c r="B7" i="23" a="1"/>
  <c r="E7" i="23" s="1"/>
  <c r="B5" i="23" a="1"/>
  <c r="E5" i="23" s="1"/>
  <c r="B3" i="23" a="1"/>
  <c r="E3" i="23" s="1"/>
  <c r="E2" i="23" s="1"/>
  <c r="B2" i="23"/>
  <c r="C13" i="24"/>
  <c r="B13" i="24" a="1"/>
  <c r="B13" i="24" s="1"/>
  <c r="B11" i="24" a="1"/>
  <c r="G11" i="24" s="1"/>
  <c r="B9" i="24" a="1"/>
  <c r="G9" i="24" s="1"/>
  <c r="B7" i="24" a="1"/>
  <c r="B5" i="24" a="1"/>
  <c r="B3" i="24" a="1"/>
  <c r="B2" i="24"/>
  <c r="C13" i="25"/>
  <c r="B13" i="25" a="1"/>
  <c r="B13" i="25" s="1"/>
  <c r="B11" i="25" a="1"/>
  <c r="C11" i="25" s="1"/>
  <c r="C9" i="25"/>
  <c r="B9" i="25" a="1"/>
  <c r="G9" i="25" s="1"/>
  <c r="G7" i="25"/>
  <c r="B7" i="25" a="1"/>
  <c r="C7" i="25" s="1"/>
  <c r="G5" i="25"/>
  <c r="C5" i="25"/>
  <c r="B5" i="25" a="1"/>
  <c r="B3" i="25" a="1"/>
  <c r="G3" i="25" s="1"/>
  <c r="G2" i="25" s="1"/>
  <c r="B2" i="25"/>
  <c r="B13" i="14" a="1"/>
  <c r="B13" i="14" s="1"/>
  <c r="B11" i="14" a="1"/>
  <c r="B9" i="14" a="1"/>
  <c r="B7" i="14" a="1"/>
  <c r="B5" i="14" a="1"/>
  <c r="B3" i="14" a="1"/>
  <c r="B13" i="15" a="1"/>
  <c r="C13" i="15" s="1"/>
  <c r="B11" i="15" a="1"/>
  <c r="H11" i="15" s="1"/>
  <c r="B9" i="15" a="1"/>
  <c r="H9" i="15" s="1"/>
  <c r="B7" i="15" a="1"/>
  <c r="H7" i="15" s="1"/>
  <c r="B5" i="15" a="1"/>
  <c r="H5" i="15" s="1"/>
  <c r="B3" i="15" a="1"/>
  <c r="H3" i="15" s="1"/>
  <c r="H2" i="15" s="1"/>
  <c r="B2" i="15"/>
  <c r="G2" i="16"/>
  <c r="G2" i="18"/>
  <c r="G2" i="22"/>
  <c r="F11" i="20" l="1"/>
  <c r="F3" i="19"/>
  <c r="F2" i="19" s="1"/>
  <c r="D5" i="18"/>
  <c r="F11" i="18"/>
  <c r="F3" i="17"/>
  <c r="F2" i="17" s="1"/>
  <c r="F11" i="16"/>
  <c r="H11" i="20"/>
  <c r="H3" i="19"/>
  <c r="H2" i="19" s="1"/>
  <c r="F5" i="18"/>
  <c r="H11" i="18"/>
  <c r="H3" i="17"/>
  <c r="H2" i="17" s="1"/>
  <c r="F5" i="16"/>
  <c r="B9" i="16"/>
  <c r="H11" i="16"/>
  <c r="B11" i="19"/>
  <c r="B11" i="17"/>
  <c r="B3" i="16"/>
  <c r="G11" i="25"/>
  <c r="C9" i="24"/>
  <c r="C5" i="22"/>
  <c r="F9" i="20"/>
  <c r="B13" i="20"/>
  <c r="B5" i="19"/>
  <c r="D11" i="19"/>
  <c r="D3" i="18"/>
  <c r="D2" i="18" s="1"/>
  <c r="F9" i="18"/>
  <c r="B13" i="18"/>
  <c r="B5" i="17"/>
  <c r="D11" i="17"/>
  <c r="D3" i="16"/>
  <c r="D2" i="16" s="1"/>
  <c r="F9" i="16"/>
  <c r="B13" i="16"/>
  <c r="H9" i="20"/>
  <c r="D5" i="19"/>
  <c r="F11" i="19"/>
  <c r="F3" i="18"/>
  <c r="F2" i="18" s="1"/>
  <c r="B7" i="18"/>
  <c r="H9" i="18"/>
  <c r="D5" i="17"/>
  <c r="F11" i="17"/>
  <c r="F3" i="16"/>
  <c r="F2" i="16" s="1"/>
  <c r="B7" i="16"/>
  <c r="H9" i="16"/>
  <c r="C3" i="25"/>
  <c r="C2" i="25" s="1"/>
  <c r="C11" i="24"/>
  <c r="C7" i="22"/>
  <c r="B11" i="20"/>
  <c r="B3" i="19"/>
  <c r="H5" i="19"/>
  <c r="F7" i="18"/>
  <c r="B11" i="18"/>
  <c r="B3" i="17"/>
  <c r="H5" i="17"/>
  <c r="F7" i="16"/>
  <c r="B11" i="16"/>
  <c r="C13" i="22"/>
  <c r="D11" i="20"/>
  <c r="D3" i="19"/>
  <c r="D2" i="19" s="1"/>
  <c r="F9" i="19"/>
  <c r="B13" i="19"/>
  <c r="B5" i="18"/>
  <c r="H7" i="18"/>
  <c r="D11" i="18"/>
  <c r="D3" i="17"/>
  <c r="D2" i="17" s="1"/>
  <c r="F9" i="17"/>
  <c r="B13" i="17"/>
  <c r="B5" i="16"/>
  <c r="H7" i="16"/>
  <c r="D11" i="16"/>
  <c r="C3" i="15"/>
  <c r="C2" i="15" s="1"/>
  <c r="E3" i="15"/>
  <c r="E2" i="15" s="1"/>
  <c r="G3" i="15"/>
  <c r="G2" i="15" s="1"/>
  <c r="C5" i="15"/>
  <c r="E5" i="15"/>
  <c r="G5" i="15"/>
  <c r="C7" i="15"/>
  <c r="E7" i="15"/>
  <c r="G7" i="15"/>
  <c r="C9" i="15"/>
  <c r="E9" i="15"/>
  <c r="G9" i="15"/>
  <c r="C11" i="15"/>
  <c r="E11" i="15"/>
  <c r="G11" i="15"/>
  <c r="H3" i="14"/>
  <c r="H2" i="14" s="1"/>
  <c r="F3" i="14"/>
  <c r="F2" i="14" s="1"/>
  <c r="D3" i="14"/>
  <c r="D2" i="14" s="1"/>
  <c r="B3" i="14"/>
  <c r="E3" i="14"/>
  <c r="E2" i="14" s="1"/>
  <c r="H5" i="14"/>
  <c r="F5" i="14"/>
  <c r="D5" i="14"/>
  <c r="B5" i="14"/>
  <c r="E5" i="14"/>
  <c r="H7" i="14"/>
  <c r="F7" i="14"/>
  <c r="D7" i="14"/>
  <c r="B7" i="14"/>
  <c r="E7" i="14"/>
  <c r="H9" i="14"/>
  <c r="F9" i="14"/>
  <c r="D9" i="14"/>
  <c r="B9" i="14"/>
  <c r="E9" i="14"/>
  <c r="H11" i="14"/>
  <c r="F11" i="14"/>
  <c r="D11" i="14"/>
  <c r="B11" i="14"/>
  <c r="E11" i="14"/>
  <c r="H3" i="24"/>
  <c r="H2" i="24" s="1"/>
  <c r="F3" i="24"/>
  <c r="F2" i="24" s="1"/>
  <c r="D3" i="24"/>
  <c r="D2" i="24" s="1"/>
  <c r="B3" i="24"/>
  <c r="E3" i="24"/>
  <c r="E2" i="24" s="1"/>
  <c r="H5" i="24"/>
  <c r="F5" i="24"/>
  <c r="D5" i="24"/>
  <c r="B5" i="24"/>
  <c r="E5" i="24"/>
  <c r="H7" i="24"/>
  <c r="F7" i="24"/>
  <c r="D7" i="24"/>
  <c r="B7" i="24"/>
  <c r="E7" i="24"/>
  <c r="B3" i="15"/>
  <c r="D3" i="15"/>
  <c r="D2" i="15" s="1"/>
  <c r="F3" i="15"/>
  <c r="F2" i="15" s="1"/>
  <c r="B5" i="15"/>
  <c r="D5" i="15"/>
  <c r="F5" i="15"/>
  <c r="B7" i="15"/>
  <c r="D7" i="15"/>
  <c r="F7" i="15"/>
  <c r="B9" i="15"/>
  <c r="D9" i="15"/>
  <c r="F9" i="15"/>
  <c r="B11" i="15"/>
  <c r="D11" i="15"/>
  <c r="F11" i="15"/>
  <c r="B13" i="15"/>
  <c r="C3" i="14"/>
  <c r="C2" i="14" s="1"/>
  <c r="G3" i="14"/>
  <c r="G2" i="14" s="1"/>
  <c r="C5" i="14"/>
  <c r="G5" i="14"/>
  <c r="C7" i="14"/>
  <c r="G7" i="14"/>
  <c r="C9" i="14"/>
  <c r="G9" i="14"/>
  <c r="C11" i="14"/>
  <c r="G11" i="14"/>
  <c r="C13" i="14"/>
  <c r="H3" i="25"/>
  <c r="H2" i="25" s="1"/>
  <c r="F3" i="25"/>
  <c r="F2" i="25" s="1"/>
  <c r="D3" i="25"/>
  <c r="D2" i="25" s="1"/>
  <c r="B3" i="25"/>
  <c r="E3" i="25"/>
  <c r="E2" i="25" s="1"/>
  <c r="H5" i="25"/>
  <c r="F5" i="25"/>
  <c r="D5" i="25"/>
  <c r="B5" i="25"/>
  <c r="E5" i="25"/>
  <c r="H7" i="25"/>
  <c r="F7" i="25"/>
  <c r="D7" i="25"/>
  <c r="B7" i="25"/>
  <c r="E7" i="25"/>
  <c r="H9" i="25"/>
  <c r="F9" i="25"/>
  <c r="D9" i="25"/>
  <c r="B9" i="25"/>
  <c r="E9" i="25"/>
  <c r="H11" i="25"/>
  <c r="F11" i="25"/>
  <c r="D11" i="25"/>
  <c r="B11" i="25"/>
  <c r="E11" i="25"/>
  <c r="C3" i="24"/>
  <c r="C2" i="24" s="1"/>
  <c r="G3" i="24"/>
  <c r="G2" i="24" s="1"/>
  <c r="C5" i="24"/>
  <c r="G5" i="24"/>
  <c r="C7" i="24"/>
  <c r="G7" i="24"/>
  <c r="H3" i="23"/>
  <c r="H2" i="23" s="1"/>
  <c r="F3" i="23"/>
  <c r="F2" i="23" s="1"/>
  <c r="D3" i="23"/>
  <c r="D2" i="23" s="1"/>
  <c r="B3" i="23"/>
  <c r="G3" i="23"/>
  <c r="G2" i="23" s="1"/>
  <c r="C3" i="23"/>
  <c r="C2" i="23" s="1"/>
  <c r="H5" i="23"/>
  <c r="F5" i="23"/>
  <c r="D5" i="23"/>
  <c r="B5" i="23"/>
  <c r="G5" i="23"/>
  <c r="C5" i="23"/>
  <c r="H7" i="23"/>
  <c r="F7" i="23"/>
  <c r="D7" i="23"/>
  <c r="B7" i="23"/>
  <c r="G7" i="23"/>
  <c r="C7" i="23"/>
  <c r="H9" i="23"/>
  <c r="F9" i="23"/>
  <c r="D9" i="23"/>
  <c r="B9" i="23"/>
  <c r="G9" i="23"/>
  <c r="C9" i="23"/>
  <c r="H11" i="23"/>
  <c r="F11" i="23"/>
  <c r="D11" i="23"/>
  <c r="B11" i="23"/>
  <c r="G11" i="23"/>
  <c r="C11" i="23"/>
  <c r="B13" i="23"/>
  <c r="C13" i="23"/>
  <c r="H3" i="21"/>
  <c r="H2" i="21" s="1"/>
  <c r="F3" i="21"/>
  <c r="F2" i="21" s="1"/>
  <c r="D3" i="21"/>
  <c r="D2" i="21" s="1"/>
  <c r="B3" i="21"/>
  <c r="G3" i="21"/>
  <c r="G2" i="21" s="1"/>
  <c r="C3" i="21"/>
  <c r="C2" i="21" s="1"/>
  <c r="H5" i="21"/>
  <c r="F5" i="21"/>
  <c r="D5" i="21"/>
  <c r="B5" i="21"/>
  <c r="G5" i="21"/>
  <c r="C5" i="21"/>
  <c r="H7" i="21"/>
  <c r="F7" i="21"/>
  <c r="D7" i="21"/>
  <c r="B7" i="21"/>
  <c r="G7" i="21"/>
  <c r="C7" i="21"/>
  <c r="H9" i="21"/>
  <c r="F9" i="21"/>
  <c r="D9" i="21"/>
  <c r="B9" i="21"/>
  <c r="G9" i="21"/>
  <c r="C9" i="21"/>
  <c r="H11" i="21"/>
  <c r="F11" i="21"/>
  <c r="D11" i="21"/>
  <c r="B11" i="21"/>
  <c r="G11" i="21"/>
  <c r="C11" i="21"/>
  <c r="B13" i="21"/>
  <c r="C13" i="21"/>
  <c r="H9" i="24"/>
  <c r="F9" i="24"/>
  <c r="D9" i="24"/>
  <c r="B9" i="24"/>
  <c r="E9" i="24"/>
  <c r="H11" i="24"/>
  <c r="F11" i="24"/>
  <c r="D11" i="24"/>
  <c r="B11" i="24"/>
  <c r="E11" i="24"/>
  <c r="H3" i="22"/>
  <c r="H2" i="22" s="1"/>
  <c r="F3" i="22"/>
  <c r="F2" i="22" s="1"/>
  <c r="D3" i="22"/>
  <c r="D2" i="22" s="1"/>
  <c r="B3" i="22"/>
  <c r="E3" i="22"/>
  <c r="E2" i="22" s="1"/>
  <c r="H5" i="22"/>
  <c r="F5" i="22"/>
  <c r="D5" i="22"/>
  <c r="B5" i="22"/>
  <c r="E5" i="22"/>
  <c r="H7" i="22"/>
  <c r="F7" i="22"/>
  <c r="D7" i="22"/>
  <c r="B7" i="22"/>
  <c r="E7" i="22"/>
  <c r="H9" i="22"/>
  <c r="F9" i="22"/>
  <c r="D9" i="22"/>
  <c r="B9" i="22"/>
  <c r="E9" i="22"/>
  <c r="H11" i="22"/>
  <c r="F11" i="22"/>
  <c r="D11" i="22"/>
  <c r="B11" i="22"/>
  <c r="E11" i="22"/>
  <c r="B3" i="20"/>
  <c r="D3" i="20"/>
  <c r="D2" i="20" s="1"/>
  <c r="F3" i="20"/>
  <c r="F2" i="20" s="1"/>
  <c r="H3" i="20"/>
  <c r="H2" i="20" s="1"/>
  <c r="B5" i="20"/>
  <c r="D5" i="20"/>
  <c r="F5" i="20"/>
  <c r="H5" i="20"/>
  <c r="B7" i="20"/>
  <c r="D7" i="20"/>
  <c r="F7" i="20"/>
  <c r="H7" i="20"/>
  <c r="C3" i="20"/>
  <c r="C2" i="20" s="1"/>
  <c r="E3" i="20"/>
  <c r="E2" i="20" s="1"/>
  <c r="C5" i="20"/>
  <c r="E5" i="20"/>
  <c r="C7" i="20"/>
  <c r="E7" i="20"/>
  <c r="C9" i="20"/>
  <c r="E9" i="20"/>
  <c r="C11" i="20"/>
  <c r="E11" i="20"/>
  <c r="C3" i="19"/>
  <c r="C2" i="19" s="1"/>
  <c r="E3" i="19"/>
  <c r="E2" i="19" s="1"/>
  <c r="C5" i="19"/>
  <c r="E5" i="19"/>
  <c r="C7" i="19"/>
  <c r="E7" i="19"/>
  <c r="C9" i="19"/>
  <c r="E9" i="19"/>
  <c r="C11" i="19"/>
  <c r="E11" i="19"/>
  <c r="C3" i="18"/>
  <c r="C2" i="18" s="1"/>
  <c r="E3" i="18"/>
  <c r="E2" i="18" s="1"/>
  <c r="C5" i="18"/>
  <c r="E5" i="18"/>
  <c r="C7" i="18"/>
  <c r="E7" i="18"/>
  <c r="C9" i="18"/>
  <c r="E9" i="18"/>
  <c r="C11" i="18"/>
  <c r="E11" i="18"/>
  <c r="C3" i="17"/>
  <c r="C2" i="17" s="1"/>
  <c r="E3" i="17"/>
  <c r="E2" i="17" s="1"/>
  <c r="C5" i="17"/>
  <c r="E5" i="17"/>
  <c r="C7" i="17"/>
  <c r="E7" i="17"/>
  <c r="C9" i="17"/>
  <c r="E9" i="17"/>
  <c r="C11" i="17"/>
  <c r="E11" i="17"/>
  <c r="C3" i="16"/>
  <c r="C2" i="16" s="1"/>
  <c r="E3" i="16"/>
  <c r="E2" i="16" s="1"/>
  <c r="C5" i="16"/>
  <c r="E5" i="16"/>
  <c r="C7" i="16"/>
  <c r="E7" i="16"/>
  <c r="C9" i="16"/>
  <c r="E9" i="16"/>
  <c r="C11" i="16"/>
  <c r="E11" i="16"/>
  <c r="B2" i="14"/>
</calcChain>
</file>

<file path=xl/sharedStrings.xml><?xml version="1.0" encoding="utf-8"?>
<sst xmlns="http://schemas.openxmlformats.org/spreadsheetml/2006/main" count="16" uniqueCount="5">
  <si>
    <t>メモ</t>
  </si>
  <si>
    <t>予定表の設定</t>
  </si>
  <si>
    <t>年</t>
  </si>
  <si>
    <t>週の始まり</t>
  </si>
  <si>
    <t>日曜日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</si>
</sst>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d"/>
  </numFmts>
  <fonts count="36" x14ac:knownFonts="1">
    <font>
      <sz val="11"/>
      <color theme="1" tint="0.24994659260841701"/>
      <name val="Meiryo UI"/>
      <family val="2"/>
    </font>
    <font>
      <sz val="8"/>
      <name val="Arial"/>
      <family val="2"/>
    </font>
    <font>
      <sz val="11"/>
      <color theme="1"/>
      <name val="Meiryo UI"/>
      <family val="2"/>
    </font>
    <font>
      <sz val="11"/>
      <color indexed="63"/>
      <name val="Meiryo UI"/>
      <family val="2"/>
    </font>
    <font>
      <b/>
      <sz val="11"/>
      <color theme="0"/>
      <name val="Meiryo UI"/>
      <family val="2"/>
    </font>
    <font>
      <sz val="11"/>
      <color theme="0"/>
      <name val="Meiryo UI"/>
      <family val="2"/>
    </font>
    <font>
      <b/>
      <sz val="14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sz val="11"/>
      <color theme="1" tint="0.34998626667073579"/>
      <name val="Meiryo UI"/>
      <family val="2"/>
    </font>
    <font>
      <i/>
      <sz val="11"/>
      <color rgb="FF7F7F7F"/>
      <name val="Meiryo UI"/>
      <family val="2"/>
    </font>
    <font>
      <sz val="11"/>
      <color rgb="FF006100"/>
      <name val="Meiryo UI"/>
      <family val="2"/>
    </font>
    <font>
      <sz val="11"/>
      <color theme="4" tint="-0.24994659260841701"/>
      <name val="Meiryo UI"/>
      <family val="2"/>
    </font>
    <font>
      <sz val="11"/>
      <color theme="1" tint="0.24994659260841701"/>
      <name val="Meiryo UI"/>
      <family val="2"/>
    </font>
    <font>
      <b/>
      <sz val="11"/>
      <color theme="1" tint="0.34998626667073579"/>
      <name val="Meiryo UI"/>
      <family val="2"/>
    </font>
    <font>
      <sz val="11"/>
      <color rgb="FF3F3F76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sz val="35"/>
      <color theme="4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sz val="35"/>
      <color theme="1"/>
      <name val="Meiryo UI"/>
      <family val="2"/>
    </font>
    <font>
      <sz val="11"/>
      <color theme="1" tint="0.24994659260841701"/>
      <name val="Meiryo UI"/>
      <family val="3"/>
      <charset val="128"/>
    </font>
    <font>
      <sz val="35"/>
      <color theme="1"/>
      <name val="Meiryo UI"/>
      <family val="3"/>
      <charset val="128"/>
    </font>
    <font>
      <sz val="35"/>
      <color theme="4"/>
      <name val="Meiryo UI"/>
      <family val="3"/>
      <charset val="128"/>
    </font>
    <font>
      <sz val="11"/>
      <color theme="4" tint="-0.2499465926084170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1"/>
      <color theme="1" tint="0.34998626667073579"/>
      <name val="Meiryo UI"/>
      <family val="3"/>
      <charset val="128"/>
    </font>
    <font>
      <b/>
      <sz val="11"/>
      <color theme="1" tint="0.24994659260841701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i/>
      <sz val="11"/>
      <color theme="1" tint="0.34998626667073579"/>
      <name val="Meiryo UI"/>
      <family val="3"/>
      <charset val="128"/>
    </font>
    <font>
      <sz val="6"/>
      <name val="ＭＳ Ｐゴシック"/>
      <family val="3"/>
      <charset val="128"/>
    </font>
    <font>
      <sz val="35"/>
      <color theme="0"/>
      <name val="Meiryo UI"/>
      <family val="3"/>
      <charset val="128"/>
    </font>
    <font>
      <sz val="11"/>
      <color theme="0"/>
      <name val="Meiryo UI"/>
      <family val="3"/>
      <charset val="128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n">
        <color theme="1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top"/>
    </xf>
    <xf numFmtId="0" fontId="3" fillId="3" borderId="0" applyNumberFormat="0" applyBorder="0" applyAlignment="0" applyProtection="0"/>
    <xf numFmtId="0" fontId="12" fillId="0" borderId="3" applyNumberFormat="0" applyFill="0" applyProtection="0">
      <alignment horizontal="left" vertical="center" indent="1"/>
    </xf>
    <xf numFmtId="0" fontId="4" fillId="4" borderId="1" applyNumberFormat="0" applyAlignment="0" applyProtection="0"/>
    <xf numFmtId="0" fontId="6" fillId="5" borderId="2" applyNumberFormat="0" applyProtection="0">
      <alignment vertical="center"/>
    </xf>
    <xf numFmtId="0" fontId="19" fillId="0" borderId="0" applyFill="0" applyBorder="0" applyProtection="0">
      <alignment vertical="center"/>
    </xf>
    <xf numFmtId="177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6" borderId="0" applyBorder="0" applyProtection="0">
      <alignment horizontal="left" vertical="top" wrapText="1" indent="1"/>
    </xf>
    <xf numFmtId="0" fontId="12" fillId="0" borderId="0" applyFill="0" applyProtection="0"/>
    <xf numFmtId="0" fontId="13" fillId="0" borderId="0" applyFill="0" applyProtection="0"/>
    <xf numFmtId="0" fontId="22" fillId="2" borderId="0">
      <alignment vertical="center"/>
    </xf>
    <xf numFmtId="0" fontId="2" fillId="0" borderId="4">
      <alignment horizontal="left" vertical="center" indent="1"/>
    </xf>
    <xf numFmtId="178" fontId="14" fillId="7" borderId="0">
      <alignment horizontal="left" wrapText="1" indent="1"/>
    </xf>
    <xf numFmtId="178" fontId="14" fillId="0" borderId="0">
      <alignment horizontal="left" indent="1"/>
    </xf>
    <xf numFmtId="0" fontId="9" fillId="0" borderId="0" applyAlignment="0">
      <alignment horizontal="left"/>
    </xf>
    <xf numFmtId="0" fontId="11" fillId="21" borderId="0" applyNumberFormat="0" applyBorder="0" applyAlignment="0" applyProtection="0"/>
    <xf numFmtId="0" fontId="7" fillId="22" borderId="0" applyNumberFormat="0" applyBorder="0" applyAlignment="0" applyProtection="0"/>
    <xf numFmtId="0" fontId="17" fillId="23" borderId="0" applyNumberFormat="0" applyBorder="0" applyAlignment="0" applyProtection="0"/>
    <xf numFmtId="0" fontId="15" fillId="24" borderId="11" applyNumberFormat="0" applyAlignment="0" applyProtection="0"/>
    <xf numFmtId="0" fontId="18" fillId="25" borderId="12" applyNumberFormat="0" applyAlignment="0" applyProtection="0"/>
    <xf numFmtId="0" fontId="8" fillId="25" borderId="11" applyNumberFormat="0" applyAlignment="0" applyProtection="0"/>
    <xf numFmtId="0" fontId="16" fillId="0" borderId="13" applyNumberFormat="0" applyFill="0" applyAlignment="0" applyProtection="0"/>
    <xf numFmtId="0" fontId="4" fillId="26" borderId="14" applyNumberFormat="0" applyAlignment="0" applyProtection="0"/>
    <xf numFmtId="0" fontId="21" fillId="0" borderId="0" applyNumberFormat="0" applyFill="0" applyBorder="0" applyAlignment="0" applyProtection="0"/>
    <xf numFmtId="0" fontId="13" fillId="27" borderId="15" applyNumberFormat="0" applyFont="0" applyAlignment="0" applyProtection="0"/>
    <xf numFmtId="0" fontId="10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5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5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5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5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</cellStyleXfs>
  <cellXfs count="69">
    <xf numFmtId="0" fontId="0" fillId="0" borderId="0" xfId="0">
      <alignment vertical="top"/>
    </xf>
    <xf numFmtId="0" fontId="23" fillId="0" borderId="0" xfId="0" applyFont="1">
      <alignment vertical="top"/>
    </xf>
    <xf numFmtId="0" fontId="24" fillId="11" borderId="0" xfId="14" applyFont="1" applyFill="1">
      <alignment vertical="center"/>
    </xf>
    <xf numFmtId="0" fontId="25" fillId="11" borderId="0" xfId="5" applyFont="1" applyFill="1" applyBorder="1" applyAlignment="1">
      <alignment horizontal="left" vertical="center"/>
    </xf>
    <xf numFmtId="0" fontId="26" fillId="11" borderId="0" xfId="2" applyFont="1" applyFill="1" applyBorder="1" applyAlignment="1">
      <alignment vertical="center"/>
    </xf>
    <xf numFmtId="0" fontId="25" fillId="11" borderId="0" xfId="5" applyFont="1" applyFill="1" applyAlignment="1">
      <alignment horizontal="left" vertical="center"/>
    </xf>
    <xf numFmtId="0" fontId="23" fillId="2" borderId="0" xfId="0" applyFont="1" applyFill="1">
      <alignment vertical="top"/>
    </xf>
    <xf numFmtId="0" fontId="27" fillId="0" borderId="4" xfId="15" applyFont="1">
      <alignment horizontal="left" vertical="center" indent="1"/>
    </xf>
    <xf numFmtId="0" fontId="28" fillId="0" borderId="0" xfId="0" applyFont="1">
      <alignment vertical="top"/>
    </xf>
    <xf numFmtId="0" fontId="23" fillId="0" borderId="0" xfId="0" applyFont="1" applyAlignment="1">
      <alignment horizontal="left" indent="1"/>
    </xf>
    <xf numFmtId="0" fontId="30" fillId="0" borderId="0" xfId="13" applyFont="1" applyAlignment="1">
      <alignment horizontal="right"/>
    </xf>
    <xf numFmtId="0" fontId="31" fillId="0" borderId="0" xfId="18" applyFont="1" applyAlignment="1">
      <alignment horizontal="left"/>
    </xf>
    <xf numFmtId="0" fontId="30" fillId="0" borderId="0" xfId="13" applyFont="1" applyAlignment="1">
      <alignment horizontal="right" vertical="top"/>
    </xf>
    <xf numFmtId="0" fontId="31" fillId="0" borderId="0" xfId="18" applyFont="1" applyAlignment="1">
      <alignment horizontal="left" vertical="top"/>
    </xf>
    <xf numFmtId="0" fontId="23" fillId="2" borderId="0" xfId="0" applyFont="1" applyFill="1" applyAlignment="1">
      <alignment horizontal="right"/>
    </xf>
    <xf numFmtId="0" fontId="29" fillId="8" borderId="8" xfId="11" applyFont="1" applyFill="1" applyBorder="1" applyAlignment="1">
      <alignment vertical="top" wrapText="1"/>
    </xf>
    <xf numFmtId="0" fontId="24" fillId="20" borderId="0" xfId="14" applyFont="1" applyFill="1">
      <alignment vertical="center"/>
    </xf>
    <xf numFmtId="0" fontId="25" fillId="20" borderId="0" xfId="5" applyFont="1" applyFill="1" applyBorder="1" applyAlignment="1">
      <alignment horizontal="left" vertical="center"/>
    </xf>
    <xf numFmtId="0" fontId="26" fillId="20" borderId="0" xfId="2" applyFont="1" applyFill="1" applyBorder="1" applyAlignment="1">
      <alignment vertical="center"/>
    </xf>
    <xf numFmtId="0" fontId="25" fillId="20" borderId="0" xfId="5" applyFont="1" applyFill="1" applyBorder="1" applyAlignment="1">
      <alignment horizontal="right" vertical="center"/>
    </xf>
    <xf numFmtId="0" fontId="34" fillId="18" borderId="0" xfId="14" applyFont="1" applyFill="1">
      <alignment vertical="center"/>
    </xf>
    <xf numFmtId="0" fontId="25" fillId="18" borderId="0" xfId="5" applyFont="1" applyFill="1" applyBorder="1" applyAlignment="1">
      <alignment horizontal="left" vertical="center"/>
    </xf>
    <xf numFmtId="0" fontId="26" fillId="18" borderId="0" xfId="2" applyFont="1" applyFill="1" applyBorder="1" applyAlignment="1">
      <alignment vertical="center"/>
    </xf>
    <xf numFmtId="0" fontId="25" fillId="18" borderId="0" xfId="5" applyFont="1" applyFill="1" applyBorder="1" applyAlignment="1">
      <alignment horizontal="right" vertical="center"/>
    </xf>
    <xf numFmtId="0" fontId="34" fillId="19" borderId="0" xfId="14" applyFont="1" applyFill="1">
      <alignment vertical="center"/>
    </xf>
    <xf numFmtId="0" fontId="25" fillId="19" borderId="0" xfId="5" applyFont="1" applyFill="1" applyBorder="1" applyAlignment="1">
      <alignment horizontal="left" vertical="center"/>
    </xf>
    <xf numFmtId="0" fontId="26" fillId="19" borderId="0" xfId="2" applyFont="1" applyFill="1" applyBorder="1" applyAlignment="1">
      <alignment vertical="center"/>
    </xf>
    <xf numFmtId="0" fontId="25" fillId="19" borderId="0" xfId="5" applyFont="1" applyFill="1" applyBorder="1" applyAlignment="1">
      <alignment horizontal="right" vertical="center"/>
    </xf>
    <xf numFmtId="0" fontId="24" fillId="17" borderId="0" xfId="14" applyFont="1" applyFill="1">
      <alignment vertical="center"/>
    </xf>
    <xf numFmtId="0" fontId="25" fillId="17" borderId="0" xfId="5" applyFont="1" applyFill="1" applyBorder="1" applyAlignment="1">
      <alignment horizontal="left" vertical="center"/>
    </xf>
    <xf numFmtId="0" fontId="26" fillId="17" borderId="0" xfId="2" applyFont="1" applyFill="1" applyBorder="1" applyAlignment="1">
      <alignment vertical="center"/>
    </xf>
    <xf numFmtId="0" fontId="25" fillId="17" borderId="0" xfId="5" applyFont="1" applyFill="1" applyBorder="1" applyAlignment="1">
      <alignment horizontal="right" vertical="center"/>
    </xf>
    <xf numFmtId="0" fontId="24" fillId="16" borderId="0" xfId="14" applyFont="1" applyFill="1">
      <alignment vertical="center"/>
    </xf>
    <xf numFmtId="0" fontId="25" fillId="16" borderId="0" xfId="5" applyFont="1" applyFill="1" applyBorder="1" applyAlignment="1">
      <alignment horizontal="left" vertical="center"/>
    </xf>
    <xf numFmtId="0" fontId="26" fillId="16" borderId="0" xfId="2" applyFont="1" applyFill="1" applyBorder="1" applyAlignment="1">
      <alignment vertical="center"/>
    </xf>
    <xf numFmtId="0" fontId="25" fillId="16" borderId="0" xfId="5" applyFont="1" applyFill="1" applyBorder="1" applyAlignment="1">
      <alignment horizontal="right" vertical="center"/>
    </xf>
    <xf numFmtId="0" fontId="24" fillId="15" borderId="0" xfId="14" applyFont="1" applyFill="1">
      <alignment vertical="center"/>
    </xf>
    <xf numFmtId="0" fontId="25" fillId="15" borderId="0" xfId="5" applyFont="1" applyFill="1" applyBorder="1" applyAlignment="1">
      <alignment horizontal="left" vertical="center"/>
    </xf>
    <xf numFmtId="0" fontId="26" fillId="15" borderId="0" xfId="2" applyFont="1" applyFill="1" applyBorder="1" applyAlignment="1">
      <alignment vertical="center"/>
    </xf>
    <xf numFmtId="0" fontId="25" fillId="15" borderId="0" xfId="5" applyFont="1" applyFill="1" applyBorder="1" applyAlignment="1">
      <alignment horizontal="right" vertical="center"/>
    </xf>
    <xf numFmtId="0" fontId="24" fillId="12" borderId="0" xfId="14" applyFont="1" applyFill="1">
      <alignment vertical="center"/>
    </xf>
    <xf numFmtId="0" fontId="25" fillId="12" borderId="0" xfId="5" applyFont="1" applyFill="1" applyBorder="1" applyAlignment="1">
      <alignment horizontal="left" vertical="center"/>
    </xf>
    <xf numFmtId="0" fontId="26" fillId="12" borderId="0" xfId="2" applyFont="1" applyFill="1" applyBorder="1" applyAlignment="1">
      <alignment vertical="center"/>
    </xf>
    <xf numFmtId="0" fontId="25" fillId="12" borderId="0" xfId="5" applyFont="1" applyFill="1" applyBorder="1" applyAlignment="1">
      <alignment horizontal="right" vertical="center"/>
    </xf>
    <xf numFmtId="0" fontId="34" fillId="10" borderId="0" xfId="14" applyFont="1" applyFill="1">
      <alignment vertical="center"/>
    </xf>
    <xf numFmtId="0" fontId="34" fillId="10" borderId="0" xfId="5" applyFont="1" applyFill="1" applyBorder="1" applyAlignment="1">
      <alignment horizontal="left" vertical="center"/>
    </xf>
    <xf numFmtId="0" fontId="35" fillId="10" borderId="0" xfId="2" applyFont="1" applyFill="1" applyBorder="1" applyAlignment="1">
      <alignment vertical="center"/>
    </xf>
    <xf numFmtId="0" fontId="34" fillId="10" borderId="0" xfId="5" applyFont="1" applyFill="1" applyBorder="1" applyAlignment="1">
      <alignment horizontal="right" vertical="center"/>
    </xf>
    <xf numFmtId="0" fontId="24" fillId="9" borderId="0" xfId="14" applyFont="1" applyFill="1">
      <alignment vertical="center"/>
    </xf>
    <xf numFmtId="0" fontId="25" fillId="9" borderId="0" xfId="5" applyFont="1" applyFill="1" applyBorder="1" applyAlignment="1">
      <alignment horizontal="left" vertical="center"/>
    </xf>
    <xf numFmtId="0" fontId="26" fillId="9" borderId="0" xfId="2" applyFont="1" applyFill="1" applyBorder="1" applyAlignment="1">
      <alignment vertical="center"/>
    </xf>
    <xf numFmtId="0" fontId="25" fillId="9" borderId="0" xfId="5" applyFont="1" applyFill="1" applyBorder="1" applyAlignment="1">
      <alignment horizontal="right" vertical="center"/>
    </xf>
    <xf numFmtId="0" fontId="24" fillId="14" borderId="0" xfId="14" applyFont="1" applyFill="1">
      <alignment vertical="center"/>
    </xf>
    <xf numFmtId="0" fontId="25" fillId="14" borderId="0" xfId="5" applyFont="1" applyFill="1" applyBorder="1" applyAlignment="1">
      <alignment horizontal="left" vertical="center"/>
    </xf>
    <xf numFmtId="0" fontId="26" fillId="14" borderId="0" xfId="2" applyFont="1" applyFill="1" applyBorder="1" applyAlignment="1">
      <alignment vertical="center"/>
    </xf>
    <xf numFmtId="0" fontId="25" fillId="14" borderId="0" xfId="5" applyFont="1" applyFill="1" applyBorder="1" applyAlignment="1">
      <alignment horizontal="right" vertical="center"/>
    </xf>
    <xf numFmtId="0" fontId="24" fillId="13" borderId="0" xfId="14" applyFont="1" applyFill="1">
      <alignment vertical="center"/>
    </xf>
    <xf numFmtId="0" fontId="25" fillId="13" borderId="0" xfId="5" applyFont="1" applyFill="1" applyBorder="1" applyAlignment="1">
      <alignment horizontal="left" vertical="center"/>
    </xf>
    <xf numFmtId="0" fontId="26" fillId="13" borderId="0" xfId="2" applyFont="1" applyFill="1" applyBorder="1" applyAlignment="1">
      <alignment vertical="center"/>
    </xf>
    <xf numFmtId="0" fontId="25" fillId="13" borderId="0" xfId="5" applyFont="1" applyFill="1" applyBorder="1" applyAlignment="1">
      <alignment horizontal="right" vertical="center"/>
    </xf>
    <xf numFmtId="178" fontId="29" fillId="0" borderId="0" xfId="17" applyFont="1">
      <alignment horizontal="left" indent="1"/>
    </xf>
    <xf numFmtId="178" fontId="29" fillId="7" borderId="0" xfId="16" applyFont="1">
      <alignment horizontal="left" wrapText="1" indent="1"/>
    </xf>
    <xf numFmtId="178" fontId="23" fillId="0" borderId="0" xfId="0" applyNumberFormat="1" applyFont="1">
      <alignment vertical="top"/>
    </xf>
    <xf numFmtId="178" fontId="32" fillId="8" borderId="5" xfId="0" applyNumberFormat="1" applyFont="1" applyFill="1" applyBorder="1" applyAlignment="1">
      <alignment horizontal="left" indent="1"/>
    </xf>
    <xf numFmtId="0" fontId="23" fillId="8" borderId="6" xfId="0" applyFont="1" applyFill="1" applyBorder="1">
      <alignment vertical="top"/>
    </xf>
    <xf numFmtId="0" fontId="23" fillId="8" borderId="7" xfId="0" applyFont="1" applyFill="1" applyBorder="1">
      <alignment vertical="top"/>
    </xf>
    <xf numFmtId="0" fontId="23" fillId="8" borderId="9" xfId="0" applyFont="1" applyFill="1" applyBorder="1">
      <alignment vertical="top"/>
    </xf>
    <xf numFmtId="0" fontId="23" fillId="8" borderId="10" xfId="0" applyFont="1" applyFill="1" applyBorder="1">
      <alignment vertical="top"/>
    </xf>
    <xf numFmtId="0" fontId="27" fillId="0" borderId="4" xfId="15" applyFont="1" applyAlignment="1">
      <alignment horizontal="center" vertical="center"/>
    </xf>
  </cellXfs>
  <cellStyles count="52">
    <cellStyle name="20% - アクセント 1" xfId="31" builtinId="30" customBuiltin="1"/>
    <cellStyle name="20% - アクセント 2" xfId="34" builtinId="34" customBuiltin="1"/>
    <cellStyle name="20% - アクセント 3" xfId="38" builtinId="38" customBuiltin="1"/>
    <cellStyle name="20% - アクセント 4" xfId="42" builtinId="42" customBuiltin="1"/>
    <cellStyle name="20% - アクセント 5" xfId="45" builtinId="46" customBuiltin="1"/>
    <cellStyle name="20% - アクセント 6" xfId="49" builtinId="50" customBuiltin="1"/>
    <cellStyle name="40% - アクセント 1" xfId="1" builtinId="31" customBuiltin="1"/>
    <cellStyle name="40% - アクセント 2" xfId="35" builtinId="35" customBuiltin="1"/>
    <cellStyle name="40% - アクセント 3" xfId="39" builtinId="39" customBuiltin="1"/>
    <cellStyle name="40% - アクセント 4" xfId="43" builtinId="43" customBuiltin="1"/>
    <cellStyle name="40% - アクセント 5" xfId="46" builtinId="47" customBuiltin="1"/>
    <cellStyle name="40% - アクセント 6" xfId="50" builtinId="51" customBuiltin="1"/>
    <cellStyle name="60% - アクセント 1" xfId="32" builtinId="32" customBuiltin="1"/>
    <cellStyle name="60% - アクセント 2" xfId="36" builtinId="36" customBuiltin="1"/>
    <cellStyle name="60% - アクセント 3" xfId="40" builtinId="40" customBuiltin="1"/>
    <cellStyle name="60% - アクセント 4" xfId="44" builtinId="44" customBuiltin="1"/>
    <cellStyle name="60% - アクセント 5" xfId="47" builtinId="48" customBuiltin="1"/>
    <cellStyle name="60% - アクセント 6" xfId="51" builtinId="52" customBuiltin="1"/>
    <cellStyle name="アクセント 1" xfId="3" builtinId="29" customBuiltin="1"/>
    <cellStyle name="アクセント 2" xfId="33" builtinId="33" customBuiltin="1"/>
    <cellStyle name="アクセント 3" xfId="37" builtinId="37" customBuiltin="1"/>
    <cellStyle name="アクセント 4" xfId="41" builtinId="41" customBuiltin="1"/>
    <cellStyle name="アクセント 5" xfId="4" builtinId="45" customBuiltin="1"/>
    <cellStyle name="アクセント 6" xfId="48" builtinId="49" customBuiltin="1"/>
    <cellStyle name="タイトル" xfId="5" builtinId="15" customBuiltin="1"/>
    <cellStyle name="チェック セル" xfId="26" builtinId="23" customBuiltin="1"/>
    <cellStyle name="どちらでもない" xfId="21" builtinId="28" customBuiltin="1"/>
    <cellStyle name="パーセント" xfId="10" builtinId="5" customBuiltin="1"/>
    <cellStyle name="メモ" xfId="28" builtinId="10" customBuiltin="1"/>
    <cellStyle name="リンク セル" xfId="25" builtinId="24" customBuiltin="1"/>
    <cellStyle name="悪い" xfId="20" builtinId="27" customBuiltin="1"/>
    <cellStyle name="計算" xfId="24" builtinId="22" customBuiltin="1"/>
    <cellStyle name="警告文" xfId="27" builtinId="11" customBuiltin="1"/>
    <cellStyle name="桁区切り" xfId="7" builtinId="6" customBuiltin="1"/>
    <cellStyle name="桁区切り [0.00]" xfId="6" builtinId="3" customBuiltin="1"/>
    <cellStyle name="月" xfId="14" xr:uid="{0620BD55-CC6D-4E32-846C-ED1E5CA86C76}"/>
    <cellStyle name="見出し 1" xfId="2" builtinId="16" customBuiltin="1"/>
    <cellStyle name="見出し 2" xfId="12" builtinId="17" customBuiltin="1"/>
    <cellStyle name="見出し 3" xfId="13" builtinId="18" customBuiltin="1"/>
    <cellStyle name="見出し 4" xfId="11" builtinId="19" customBuiltin="1"/>
    <cellStyle name="縞模様" xfId="16" xr:uid="{372A1842-8DB4-4B05-A4F9-194B0B56EABA}"/>
    <cellStyle name="集計" xfId="30" builtinId="25" customBuiltin="1"/>
    <cellStyle name="出力" xfId="23" builtinId="21" customBuiltin="1"/>
    <cellStyle name="設定エントリ" xfId="18" xr:uid="{8F0303C9-060A-4378-B3BA-99408B995F90}"/>
    <cellStyle name="説明文" xfId="29" builtinId="53" customBuiltin="1"/>
    <cellStyle name="通貨" xfId="9" builtinId="7" customBuiltin="1"/>
    <cellStyle name="通貨 [0.00]" xfId="8" builtinId="4" customBuiltin="1"/>
    <cellStyle name="日" xfId="17" xr:uid="{CB09B5E3-8995-4BCC-99D7-4E3B52C29B71}"/>
    <cellStyle name="入力" xfId="22" builtinId="20" customBuiltin="1"/>
    <cellStyle name="標準" xfId="0" builtinId="0" customBuiltin="1"/>
    <cellStyle name="曜日" xfId="15" xr:uid="{F4C59F2B-B807-4231-B5C0-B51F441FA314}"/>
    <cellStyle name="良い" xfId="19" builtinId="26" customBuiltin="1"/>
  </cellStyles>
  <dxfs count="40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/>
    <pageSetUpPr autoPageBreaks="0" fitToPage="1"/>
  </sheetPr>
  <dimension ref="A1:K14"/>
  <sheetViews>
    <sheetView showGridLines="0" tabSelected="1" zoomScale="90" zoomScaleNormal="90" workbookViewId="0">
      <selection activeCell="E6" sqref="E6"/>
    </sheetView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2.77734375" style="1" customWidth="1"/>
    <col min="11" max="11" width="13.77734375" style="1" customWidth="1"/>
    <col min="12" max="16384" width="8.88671875" style="1"/>
  </cols>
  <sheetData>
    <row r="1" spans="1:11" s="6" customFormat="1" ht="60" customHeight="1" x14ac:dyDescent="0.25">
      <c r="A1" s="1"/>
      <c r="B1" s="2" t="str">
        <f>CalendarYear&amp;"年1月 "</f>
        <v xml:space="preserve">2021年1月 </v>
      </c>
      <c r="C1" s="3"/>
      <c r="D1" s="3"/>
      <c r="E1" s="4"/>
      <c r="F1" s="4"/>
      <c r="G1" s="4"/>
      <c r="H1" s="5"/>
    </row>
    <row r="2" spans="1:11" s="8" customFormat="1" ht="21.75" customHeight="1" x14ac:dyDescent="0.25">
      <c r="A2" s="1"/>
      <c r="B2" s="7" t="str">
        <f>週の開始日</f>
        <v>日曜日</v>
      </c>
      <c r="C2" s="7" t="str">
        <f t="shared" ref="C2:H2" si="0">UPPER(TEXT(C3,"aaaa"))</f>
        <v>月曜日</v>
      </c>
      <c r="D2" s="7" t="str">
        <f t="shared" si="0"/>
        <v>火曜日</v>
      </c>
      <c r="E2" s="7" t="str">
        <f t="shared" si="0"/>
        <v>水曜日</v>
      </c>
      <c r="F2" s="7" t="str">
        <f t="shared" si="0"/>
        <v>木曜日</v>
      </c>
      <c r="G2" s="7" t="str">
        <f t="shared" si="0"/>
        <v>金曜日</v>
      </c>
      <c r="H2" s="7" t="str">
        <f t="shared" si="0"/>
        <v>土曜日</v>
      </c>
      <c r="J2" s="68" t="s">
        <v>1</v>
      </c>
      <c r="K2" s="68"/>
    </row>
    <row r="3" spans="1:11" s="9" customFormat="1" ht="19.5" customHeight="1" x14ac:dyDescent="0.25">
      <c r="A3" s="1"/>
      <c r="B3" s="60">
        <f t="array" ref="B3:H3">DaysAndWeeks+DATE(CalendarYear,1,1)-WEEKDAY(DATE(CalendarYear,1,1),(週の開始日="月曜日")+1)+1</f>
        <v>44192</v>
      </c>
      <c r="C3" s="60">
        <v>44193</v>
      </c>
      <c r="D3" s="60">
        <v>44194</v>
      </c>
      <c r="E3" s="60">
        <v>44195</v>
      </c>
      <c r="F3" s="60">
        <v>44196</v>
      </c>
      <c r="G3" s="60">
        <v>44197</v>
      </c>
      <c r="H3" s="60">
        <v>44198</v>
      </c>
      <c r="J3" s="10" t="s">
        <v>2</v>
      </c>
      <c r="K3" s="11">
        <v>2021</v>
      </c>
    </row>
    <row r="4" spans="1:11" ht="57.95" customHeight="1" x14ac:dyDescent="0.25">
      <c r="B4" s="60"/>
      <c r="C4" s="60"/>
      <c r="D4" s="60"/>
      <c r="E4" s="60"/>
      <c r="F4" s="60"/>
      <c r="G4" s="60"/>
      <c r="H4" s="60"/>
      <c r="J4" s="12" t="s">
        <v>3</v>
      </c>
      <c r="K4" s="13" t="s">
        <v>4</v>
      </c>
    </row>
    <row r="5" spans="1:11" s="9" customFormat="1" ht="19.5" customHeight="1" x14ac:dyDescent="0.25">
      <c r="A5" s="1"/>
      <c r="B5" s="61">
        <f t="array" ref="B5:H5">DaysAndWeeks+DATE(CalendarYear,1,1)-WEEKDAY(DATE(CalendarYear,1,1),(週の開始日="月曜日")+1)+8</f>
        <v>44199</v>
      </c>
      <c r="C5" s="61">
        <v>44200</v>
      </c>
      <c r="D5" s="61">
        <v>44201</v>
      </c>
      <c r="E5" s="61">
        <v>44202</v>
      </c>
      <c r="F5" s="61">
        <v>44203</v>
      </c>
      <c r="G5" s="61">
        <v>44204</v>
      </c>
      <c r="H5" s="61">
        <v>44205</v>
      </c>
    </row>
    <row r="6" spans="1:11" ht="57.95" customHeight="1" x14ac:dyDescent="0.25">
      <c r="B6" s="61"/>
      <c r="C6" s="61"/>
      <c r="D6" s="61"/>
      <c r="E6" s="61"/>
      <c r="F6" s="61"/>
      <c r="G6" s="61"/>
      <c r="H6" s="61"/>
      <c r="J6" s="14"/>
    </row>
    <row r="7" spans="1:11" s="9" customFormat="1" ht="19.5" customHeight="1" x14ac:dyDescent="0.25">
      <c r="A7" s="1"/>
      <c r="B7" s="60">
        <f t="array" ref="B7:H7">DaysAndWeeks+DATE(CalendarYear,1,1)-WEEKDAY(DATE(CalendarYear,1,1),(週の開始日="月曜日")+1)+15</f>
        <v>44206</v>
      </c>
      <c r="C7" s="60">
        <v>44207</v>
      </c>
      <c r="D7" s="60">
        <v>44208</v>
      </c>
      <c r="E7" s="60">
        <v>44209</v>
      </c>
      <c r="F7" s="60">
        <v>44210</v>
      </c>
      <c r="G7" s="60">
        <v>44211</v>
      </c>
      <c r="H7" s="60">
        <v>44212</v>
      </c>
      <c r="J7" s="14"/>
    </row>
    <row r="8" spans="1:11" ht="57.95" customHeight="1" x14ac:dyDescent="0.25">
      <c r="B8" s="60"/>
      <c r="C8" s="60"/>
      <c r="D8" s="60"/>
      <c r="E8" s="60"/>
      <c r="F8" s="60"/>
      <c r="G8" s="60"/>
      <c r="H8" s="60"/>
    </row>
    <row r="9" spans="1:11" s="9" customFormat="1" ht="19.5" customHeight="1" x14ac:dyDescent="0.25">
      <c r="A9" s="1"/>
      <c r="B9" s="61">
        <f t="array" ref="B9:H9">DaysAndWeeks+DATE(CalendarYear,1,1)-WEEKDAY(DATE(CalendarYear,1,1),(週の開始日="月曜日")+1)+22</f>
        <v>44213</v>
      </c>
      <c r="C9" s="61">
        <v>44214</v>
      </c>
      <c r="D9" s="61">
        <v>44215</v>
      </c>
      <c r="E9" s="61">
        <v>44216</v>
      </c>
      <c r="F9" s="61">
        <v>44217</v>
      </c>
      <c r="G9" s="61">
        <v>44218</v>
      </c>
      <c r="H9" s="61">
        <v>44219</v>
      </c>
    </row>
    <row r="10" spans="1:11" ht="57.95" customHeight="1" x14ac:dyDescent="0.25">
      <c r="B10" s="61"/>
      <c r="C10" s="61"/>
      <c r="D10" s="61"/>
      <c r="E10" s="61"/>
      <c r="F10" s="61"/>
      <c r="G10" s="61"/>
      <c r="H10" s="61"/>
    </row>
    <row r="11" spans="1:11" s="9" customFormat="1" ht="19.5" customHeight="1" x14ac:dyDescent="0.25">
      <c r="A11" s="1"/>
      <c r="B11" s="60">
        <f t="array" ref="B11:H11">DaysAndWeeks+DATE(CalendarYear,1,1)-WEEKDAY(DATE(CalendarYear,1,1),(週の開始日="月曜日")+1)+29</f>
        <v>44220</v>
      </c>
      <c r="C11" s="60">
        <v>44221</v>
      </c>
      <c r="D11" s="60">
        <v>44222</v>
      </c>
      <c r="E11" s="60">
        <v>44223</v>
      </c>
      <c r="F11" s="60">
        <v>44224</v>
      </c>
      <c r="G11" s="60">
        <v>44225</v>
      </c>
      <c r="H11" s="60">
        <v>44226</v>
      </c>
    </row>
    <row r="12" spans="1:11" ht="57.95" customHeight="1" x14ac:dyDescent="0.25">
      <c r="B12" s="60"/>
      <c r="C12" s="60"/>
      <c r="D12" s="60"/>
      <c r="E12" s="60"/>
      <c r="F12" s="60"/>
      <c r="G12" s="60"/>
      <c r="H12" s="60"/>
    </row>
    <row r="13" spans="1:11" s="9" customFormat="1" ht="19.5" customHeight="1" x14ac:dyDescent="0.25">
      <c r="A13" s="1"/>
      <c r="B13" s="61">
        <f t="array" ref="B13:C13">DaysAndWeeks+DATE(CalendarYear,1,1)-WEEKDAY(DATE(CalendarYear,1,1),(週の開始日="月曜日")+1)+36</f>
        <v>44227</v>
      </c>
      <c r="C13" s="61">
        <v>44228</v>
      </c>
      <c r="D13" s="63" t="s">
        <v>0</v>
      </c>
      <c r="E13" s="64"/>
      <c r="F13" s="64"/>
      <c r="G13" s="64"/>
      <c r="H13" s="65"/>
    </row>
    <row r="14" spans="1:11" ht="57.95" customHeight="1" x14ac:dyDescent="0.25">
      <c r="B14" s="61"/>
      <c r="C14" s="61"/>
      <c r="D14" s="15"/>
      <c r="E14" s="66"/>
      <c r="F14" s="66"/>
      <c r="G14" s="66"/>
      <c r="H14" s="67"/>
    </row>
  </sheetData>
  <mergeCells count="2">
    <mergeCell ref="E13:H14"/>
    <mergeCell ref="J2:K2"/>
  </mergeCells>
  <phoneticPr fontId="1" type="noConversion"/>
  <conditionalFormatting sqref="B11:H11 B13:C13">
    <cfRule type="expression" dxfId="39" priority="25">
      <formula>AND(DAY(B11)&gt;=1,DAY(B11)&lt;=15)</formula>
    </cfRule>
  </conditionalFormatting>
  <conditionalFormatting sqref="B3:G3">
    <cfRule type="expression" dxfId="38" priority="24">
      <formula>DAY(B3)&gt;8</formula>
    </cfRule>
  </conditionalFormatting>
  <conditionalFormatting sqref="D13">
    <cfRule type="expression" dxfId="37" priority="1">
      <formula>AND(DAY(D13)&gt;=1,DAY(D13)&lt;=15)</formula>
    </cfRule>
  </conditionalFormatting>
  <dataValidations count="14">
    <dataValidation type="list" errorStyle="warning" allowBlank="1" showInputMessage="1" showErrorMessage="1" error="リストから曜日を選択します。[キャンセル] を選択し、Alt キーを押しながら下矢印キーを押して、ドロップダウン リストから曜日を選択します" prompt="このセルで週の最初の曜日を選びます。Alt キーを押しながら下矢印キーを押して、ドロップダウン リストを開き、Enter キーを押して週の最初の曜日を選択します" sqref="K4" xr:uid="{00000000-0002-0000-0000-000000000000}">
      <formula1>"日曜日,月曜日"</formula1>
    </dataValidation>
    <dataValidation allowBlank="1" showInputMessage="1" showErrorMessage="1" prompt="このブックでは、カスタムの 1 か月カレンダーを作成します。この 1 月のワークシートを使って、すべての月の年および週の最初の曜日をカスタマイズします。月ごとに別のワークシート上に表示されます" sqref="A1" xr:uid="{00000000-0002-0000-0000-000001000000}"/>
    <dataValidation allowBlank="1" showInputMessage="1" showErrorMessage="1" prompt="年を入力し、下のセルでカレンダーの最初の日を選択します。これらのカレンダー設定用のセルは印刷されません。" sqref="J2" xr:uid="{00000000-0002-0000-0000-000003000000}"/>
    <dataValidation allowBlank="1" showInputMessage="1" showErrorMessage="1" prompt="右のセルに年を入力します" sqref="J3" xr:uid="{00000000-0002-0000-0000-000004000000}"/>
    <dataValidation allowBlank="1" showInputMessage="1" showErrorMessage="1" prompt="右側のセルで週の最初の曜日を選びます" sqref="J4" xr:uid="{00000000-0002-0000-0000-000005000000}"/>
    <dataValidation allowBlank="1" showInputMessage="1" showErrorMessage="1" prompt="このセルに年を入力します" sqref="K3" xr:uid="{00000000-0002-0000-0000-000006000000}"/>
    <dataValidation allowBlank="1" showInputMessage="1" showErrorMessage="1" prompt="この行には、このカレンダーの曜日名が含まれます。このセルには、週の最初の曜日が含まれます。最初の曜日を変更するには、セル K4 に新しい曜日を入力します" sqref="B2" xr:uid="{00000000-0002-0000-0000-000007000000}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 xr:uid="{00000000-0002-0000-0000-000008000000}"/>
    <dataValidation allowBlank="1" showErrorMessage="1" prompt="このセルの年は、セル K2 に入力された年に基づいて自動的に更新されます。下のカレンダーには、細字フォントの網掛けの前の月と次の月の日付が含まれます" sqref="B1" xr:uid="{00000000-0002-0000-0000-000009000000}"/>
    <dataValidation allowBlank="1" showInputMessage="1" showErrorMessage="1" prompt="曜日は自動的に決定されます" sqref="C2:H2" xr:uid="{00000000-0002-0000-0000-00000A000000}"/>
    <dataValidation allowBlank="1" showInputMessage="1" showErrorMessage="1" prompt="この行と行 6、8、10、12、14 は、上のセルのカレンダー日に関連する毎日のメモを入力するためのセルです" sqref="B4" xr:uid="{00000000-0002-0000-0000-00000B000000}"/>
    <dataValidation allowBlank="1" showInputMessage="1" showErrorMessage="1" prompt="このセルにメモを入力します" sqref="E13:H14" xr:uid="{00000000-0002-0000-0000-00000C000000}"/>
    <dataValidation allowBlank="1" showInputMessage="1" showErrorMessage="1" prompt="右のセルにメモを入力します" sqref="D13:D14" xr:uid="{00000000-0002-0000-0000-00000D000000}"/>
    <dataValidation allowBlank="1" showInputMessage="1" showErrorMessage="1" prompt="このセルの年が自動的に更新されます。年を変更するには、セル K3 で別の年を選択します。" sqref="C1" xr:uid="{68DB1B5F-672F-42EA-B173-279D18DF96BF}"/>
  </dataValidations>
  <printOptions horizontalCentered="1" verticalCentered="1"/>
  <pageMargins left="0.7" right="0.7" top="0.75" bottom="0.75" header="0.3" footer="0.3"/>
  <pageSetup paperSize="9" orientation="landscape" r:id="rId1"/>
  <headerFooter differentFirst="1"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0.39997558519241921"/>
    <pageSetUpPr fitToPage="1"/>
  </sheetPr>
  <dimension ref="A1:H14"/>
  <sheetViews>
    <sheetView showGridLines="0" zoomScale="90" zoomScaleNormal="9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0.6640625" style="1" customWidth="1"/>
    <col min="11" max="16384" width="8.88671875" style="1"/>
  </cols>
  <sheetData>
    <row r="1" spans="1:8" s="6" customFormat="1" ht="59.25" customHeight="1" x14ac:dyDescent="0.25">
      <c r="A1" s="1"/>
      <c r="B1" s="56" t="str">
        <f>CalendarYear&amp;"年2月 "</f>
        <v xml:space="preserve">2021年2月 </v>
      </c>
      <c r="C1" s="57"/>
      <c r="D1" s="57"/>
      <c r="E1" s="58"/>
      <c r="F1" s="58"/>
      <c r="G1" s="58"/>
      <c r="H1" s="59"/>
    </row>
    <row r="2" spans="1:8" s="8" customFormat="1" ht="21.75" customHeight="1" x14ac:dyDescent="0.25">
      <c r="A2" s="1"/>
      <c r="B2" s="7" t="str">
        <f>IF(週の開始日="日曜日", "日曜日","月曜日")</f>
        <v>日曜日</v>
      </c>
      <c r="C2" s="7" t="str">
        <f t="shared" ref="C2:H2" si="0">UPPER(TEXT(C3,"aaaa"))</f>
        <v>月曜日</v>
      </c>
      <c r="D2" s="7" t="str">
        <f t="shared" si="0"/>
        <v>火曜日</v>
      </c>
      <c r="E2" s="7" t="str">
        <f t="shared" si="0"/>
        <v>水曜日</v>
      </c>
      <c r="F2" s="7" t="str">
        <f t="shared" si="0"/>
        <v>木曜日</v>
      </c>
      <c r="G2" s="7" t="str">
        <f t="shared" si="0"/>
        <v>金曜日</v>
      </c>
      <c r="H2" s="7" t="str">
        <f t="shared" si="0"/>
        <v>土曜日</v>
      </c>
    </row>
    <row r="3" spans="1:8" s="9" customFormat="1" ht="19.5" customHeight="1" x14ac:dyDescent="0.25">
      <c r="A3" s="1"/>
      <c r="B3" s="60">
        <f t="array" ref="B3:H3">DaysAndWeeks+DATE(CalendarYear,2,1)-WEEKDAY(DATE(CalendarYear,2,1),(週の開始日="月曜日")+1)+1</f>
        <v>44227</v>
      </c>
      <c r="C3" s="60">
        <v>44228</v>
      </c>
      <c r="D3" s="60">
        <v>44229</v>
      </c>
      <c r="E3" s="60">
        <v>44230</v>
      </c>
      <c r="F3" s="60">
        <v>44231</v>
      </c>
      <c r="G3" s="60">
        <v>44232</v>
      </c>
      <c r="H3" s="60">
        <v>44233</v>
      </c>
    </row>
    <row r="4" spans="1:8" ht="57.95" customHeight="1" x14ac:dyDescent="0.25">
      <c r="B4" s="60"/>
      <c r="C4" s="60"/>
      <c r="D4" s="60"/>
      <c r="E4" s="60"/>
      <c r="F4" s="60"/>
      <c r="G4" s="60"/>
      <c r="H4" s="60"/>
    </row>
    <row r="5" spans="1:8" s="9" customFormat="1" ht="19.5" customHeight="1" x14ac:dyDescent="0.25">
      <c r="A5" s="1"/>
      <c r="B5" s="61">
        <f t="array" ref="B5:H5">DaysAndWeeks+DATE(CalendarYear,2,1)-WEEKDAY(DATE(CalendarYear,2,1),(週の開始日="月曜日")+1)+8</f>
        <v>44234</v>
      </c>
      <c r="C5" s="61">
        <v>44235</v>
      </c>
      <c r="D5" s="61">
        <v>44236</v>
      </c>
      <c r="E5" s="61">
        <v>44237</v>
      </c>
      <c r="F5" s="61">
        <v>44238</v>
      </c>
      <c r="G5" s="61">
        <v>44239</v>
      </c>
      <c r="H5" s="61">
        <v>44240</v>
      </c>
    </row>
    <row r="6" spans="1:8" ht="57.95" customHeight="1" x14ac:dyDescent="0.25">
      <c r="B6" s="61"/>
      <c r="C6" s="61"/>
      <c r="D6" s="61"/>
      <c r="E6" s="61"/>
      <c r="F6" s="61"/>
      <c r="G6" s="61"/>
      <c r="H6" s="61"/>
    </row>
    <row r="7" spans="1:8" s="9" customFormat="1" ht="19.5" customHeight="1" x14ac:dyDescent="0.25">
      <c r="A7" s="1"/>
      <c r="B7" s="60">
        <f t="array" ref="B7:H7">DaysAndWeeks+DATE(CalendarYear,2,1)-WEEKDAY(DATE(CalendarYear,2,1),(週の開始日="月曜日")+1)+15</f>
        <v>44241</v>
      </c>
      <c r="C7" s="60">
        <v>44242</v>
      </c>
      <c r="D7" s="60">
        <v>44243</v>
      </c>
      <c r="E7" s="60">
        <v>44244</v>
      </c>
      <c r="F7" s="60">
        <v>44245</v>
      </c>
      <c r="G7" s="60">
        <v>44246</v>
      </c>
      <c r="H7" s="60">
        <v>44247</v>
      </c>
    </row>
    <row r="8" spans="1:8" ht="57.95" customHeight="1" x14ac:dyDescent="0.25">
      <c r="B8" s="60"/>
      <c r="C8" s="60"/>
      <c r="D8" s="60"/>
      <c r="E8" s="60"/>
      <c r="F8" s="60"/>
      <c r="G8" s="60"/>
      <c r="H8" s="60"/>
    </row>
    <row r="9" spans="1:8" s="9" customFormat="1" ht="19.5" customHeight="1" x14ac:dyDescent="0.25">
      <c r="A9" s="1"/>
      <c r="B9" s="61">
        <f t="array" ref="B9:H9">DaysAndWeeks+DATE(CalendarYear,2,1)-WEEKDAY(DATE(CalendarYear,2,1),(週の開始日="月曜日")+1)+22</f>
        <v>44248</v>
      </c>
      <c r="C9" s="61">
        <v>44249</v>
      </c>
      <c r="D9" s="61">
        <v>44250</v>
      </c>
      <c r="E9" s="61">
        <v>44251</v>
      </c>
      <c r="F9" s="61">
        <v>44252</v>
      </c>
      <c r="G9" s="61">
        <v>44253</v>
      </c>
      <c r="H9" s="61">
        <v>44254</v>
      </c>
    </row>
    <row r="10" spans="1:8" ht="57.95" customHeight="1" x14ac:dyDescent="0.25">
      <c r="B10" s="61"/>
      <c r="C10" s="61"/>
      <c r="D10" s="61"/>
      <c r="E10" s="61"/>
      <c r="F10" s="61"/>
      <c r="G10" s="61"/>
      <c r="H10" s="61"/>
    </row>
    <row r="11" spans="1:8" s="9" customFormat="1" ht="19.5" customHeight="1" x14ac:dyDescent="0.25">
      <c r="A11" s="1"/>
      <c r="B11" s="60">
        <f t="array" ref="B11:H11">DaysAndWeeks+DATE(CalendarYear,2,1)-WEEKDAY(DATE(CalendarYear,2,1),(週の開始日="月曜日")+1)+29</f>
        <v>44255</v>
      </c>
      <c r="C11" s="60">
        <v>44256</v>
      </c>
      <c r="D11" s="60">
        <v>44257</v>
      </c>
      <c r="E11" s="60">
        <v>44258</v>
      </c>
      <c r="F11" s="60">
        <v>44259</v>
      </c>
      <c r="G11" s="60">
        <v>44260</v>
      </c>
      <c r="H11" s="60">
        <v>44261</v>
      </c>
    </row>
    <row r="12" spans="1:8" ht="57.95" customHeight="1" x14ac:dyDescent="0.25">
      <c r="B12" s="60"/>
      <c r="C12" s="60"/>
      <c r="D12" s="60"/>
      <c r="E12" s="60"/>
      <c r="F12" s="60"/>
      <c r="G12" s="60"/>
      <c r="H12" s="60"/>
    </row>
    <row r="13" spans="1:8" s="9" customFormat="1" ht="19.5" customHeight="1" x14ac:dyDescent="0.25">
      <c r="A13" s="1"/>
      <c r="B13" s="61">
        <f t="array" ref="B13:C13">DaysAndWeeks+DATE(CalendarYear,2,1)-WEEKDAY(DATE(CalendarYear,2,1),(週の開始日="月曜日")+1)+36</f>
        <v>44262</v>
      </c>
      <c r="C13" s="61">
        <v>44263</v>
      </c>
      <c r="D13" s="63" t="s">
        <v>0</v>
      </c>
      <c r="E13" s="64"/>
      <c r="F13" s="64"/>
      <c r="G13" s="64"/>
      <c r="H13" s="65"/>
    </row>
    <row r="14" spans="1:8" ht="57.95" customHeight="1" x14ac:dyDescent="0.25">
      <c r="B14" s="61"/>
      <c r="C14" s="61"/>
      <c r="D14" s="15"/>
      <c r="E14" s="66"/>
      <c r="F14" s="66"/>
      <c r="G14" s="66"/>
      <c r="H14" s="67"/>
    </row>
  </sheetData>
  <mergeCells count="1">
    <mergeCell ref="E13:H14"/>
  </mergeCells>
  <phoneticPr fontId="33"/>
  <conditionalFormatting sqref="B11:H11 B13:C13">
    <cfRule type="expression" dxfId="36" priority="4">
      <formula>AND(DAY(B11)&gt;=1,DAY(B11)&lt;=15)</formula>
    </cfRule>
  </conditionalFormatting>
  <conditionalFormatting sqref="B3:G3">
    <cfRule type="expression" dxfId="35" priority="3">
      <formula>DAY(B3)&gt;8</formula>
    </cfRule>
  </conditionalFormatting>
  <conditionalFormatting sqref="D13">
    <cfRule type="expression" dxfId="34" priority="1">
      <formula>AND(DAY(D13)&gt;=1,DAY(D13)&lt;=15)</formula>
    </cfRule>
  </conditionalFormatting>
  <dataValidations count="9">
    <dataValidation allowBlank="1" showInputMessage="1" showErrorMessage="1" prompt="曜日は自動的に決定されます" sqref="C2:H2" xr:uid="{00000000-0002-0000-0100-000000000000}"/>
    <dataValidation allowBlank="1" showErrorMessage="1" prompt="このセルの年は、1 月のワークシートに入力された年に基づいて自動的に更新されます。下のカレンダーには、前の月と次の月の日付が薄い色のフォントで表示されます。" sqref="B1" xr:uid="{00000000-0002-0000-0100-000001000000}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 xr:uid="{00000000-0002-0000-01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4 に新しい曜日を入力します" sqref="B2" xr:uid="{00000000-0002-0000-0100-000003000000}"/>
    <dataValidation allowBlank="1" showInputMessage="1" showErrorMessage="1" prompt="2 月の月間カレンダー" sqref="A1" xr:uid="{00000000-0002-0000-0100-000005000000}"/>
    <dataValidation allowBlank="1" showInputMessage="1" showErrorMessage="1" prompt="右側のセルにメモを入力します" sqref="D13:D14" xr:uid="{00000000-0002-0000-0100-000006000000}"/>
    <dataValidation allowBlank="1" showInputMessage="1" showErrorMessage="1" prompt="このセルにメモを入力します" sqref="E13:H14" xr:uid="{00000000-0002-0000-0100-000007000000}"/>
    <dataValidation allowBlank="1" showInputMessage="1" showErrorMessage="1" prompt="この行と行 6、8、10、12、14 は、上のセルのカレンダー日に関連する毎日のメモを入力するためのセルです" sqref="B4" xr:uid="{00000000-0002-0000-0100-000008000000}"/>
    <dataValidation allowBlank="1" showInputMessage="1" showErrorMessage="1" prompt="このセルの年が自動的に更新されます。年を変更するには、1 月のワークシートのセル K3 で別の年を選択します。" sqref="C1" xr:uid="{B76B5EE0-7A31-4E98-9046-DEB20A06C325}"/>
  </dataValidations>
  <printOptions horizontalCentered="1" verticalCentered="1"/>
  <pageMargins left="0.7" right="0.7" top="0.75" bottom="0.75" header="0.3" footer="0.3"/>
  <pageSetup paperSize="9" scale="84" orientation="landscape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0.39997558519241921"/>
    <pageSetUpPr fitToPage="1"/>
  </sheetPr>
  <dimension ref="B1:H14"/>
  <sheetViews>
    <sheetView showGridLines="0" zoomScale="90" zoomScaleNormal="9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0.6640625" style="1" customWidth="1"/>
    <col min="11" max="16384" width="8.88671875" style="1"/>
  </cols>
  <sheetData>
    <row r="1" spans="2:8" ht="59.25" customHeight="1" x14ac:dyDescent="0.25">
      <c r="B1" s="52" t="str">
        <f>CalendarYear&amp;"年3月 "</f>
        <v xml:space="preserve">2021年3月 </v>
      </c>
      <c r="C1" s="53"/>
      <c r="D1" s="53"/>
      <c r="E1" s="54"/>
      <c r="F1" s="54"/>
      <c r="G1" s="54"/>
      <c r="H1" s="55"/>
    </row>
    <row r="2" spans="2:8" ht="21.75" customHeight="1" x14ac:dyDescent="0.25">
      <c r="B2" s="7" t="str">
        <f>IF(週の開始日="日曜日", "日曜日","月曜日")</f>
        <v>日曜日</v>
      </c>
      <c r="C2" s="7" t="str">
        <f t="shared" ref="C2:H2" si="0">UPPER(TEXT(C3,"aaaa"))</f>
        <v>月曜日</v>
      </c>
      <c r="D2" s="7" t="str">
        <f t="shared" si="0"/>
        <v>火曜日</v>
      </c>
      <c r="E2" s="7" t="str">
        <f t="shared" si="0"/>
        <v>水曜日</v>
      </c>
      <c r="F2" s="7" t="str">
        <f t="shared" si="0"/>
        <v>木曜日</v>
      </c>
      <c r="G2" s="7" t="str">
        <f t="shared" si="0"/>
        <v>金曜日</v>
      </c>
      <c r="H2" s="7" t="str">
        <f t="shared" si="0"/>
        <v>土曜日</v>
      </c>
    </row>
    <row r="3" spans="2:8" ht="19.5" customHeight="1" x14ac:dyDescent="0.25">
      <c r="B3" s="60">
        <f t="array" ref="B3:H3">DaysAndWeeks+DATE(CalendarYear,3,1)-WEEKDAY(DATE(CalendarYear,3,1),(週の開始日="月曜日")+1)+1</f>
        <v>44255</v>
      </c>
      <c r="C3" s="60">
        <v>44256</v>
      </c>
      <c r="D3" s="60">
        <v>44257</v>
      </c>
      <c r="E3" s="60">
        <v>44258</v>
      </c>
      <c r="F3" s="60">
        <v>44259</v>
      </c>
      <c r="G3" s="60">
        <v>44260</v>
      </c>
      <c r="H3" s="60">
        <v>44261</v>
      </c>
    </row>
    <row r="4" spans="2:8" ht="57.95" customHeight="1" x14ac:dyDescent="0.25">
      <c r="B4" s="62"/>
      <c r="C4" s="62"/>
      <c r="D4" s="62"/>
      <c r="E4" s="62"/>
      <c r="F4" s="62"/>
      <c r="G4" s="62"/>
      <c r="H4" s="60"/>
    </row>
    <row r="5" spans="2:8" ht="19.5" customHeight="1" x14ac:dyDescent="0.25">
      <c r="B5" s="61">
        <f t="array" ref="B5:H5">DaysAndWeeks+DATE(CalendarYear,3,1)-WEEKDAY(DATE(CalendarYear,3,1),(週の開始日="月曜日")+1)+8</f>
        <v>44262</v>
      </c>
      <c r="C5" s="61">
        <v>44263</v>
      </c>
      <c r="D5" s="61">
        <v>44264</v>
      </c>
      <c r="E5" s="61">
        <v>44265</v>
      </c>
      <c r="F5" s="61">
        <v>44266</v>
      </c>
      <c r="G5" s="61">
        <v>44267</v>
      </c>
      <c r="H5" s="61">
        <v>44268</v>
      </c>
    </row>
    <row r="6" spans="2:8" ht="57.95" customHeight="1" x14ac:dyDescent="0.25">
      <c r="B6" s="61"/>
      <c r="C6" s="61"/>
      <c r="D6" s="61"/>
      <c r="E6" s="61"/>
      <c r="F6" s="61"/>
      <c r="G6" s="61"/>
      <c r="H6" s="61"/>
    </row>
    <row r="7" spans="2:8" ht="19.5" customHeight="1" x14ac:dyDescent="0.25">
      <c r="B7" s="60">
        <f t="array" ref="B7:H7">DaysAndWeeks+DATE(CalendarYear,3,1)-WEEKDAY(DATE(CalendarYear,3,1),(週の開始日="月曜日")+1)+15</f>
        <v>44269</v>
      </c>
      <c r="C7" s="60">
        <v>44270</v>
      </c>
      <c r="D7" s="60">
        <v>44271</v>
      </c>
      <c r="E7" s="60">
        <v>44272</v>
      </c>
      <c r="F7" s="60">
        <v>44273</v>
      </c>
      <c r="G7" s="60">
        <v>44274</v>
      </c>
      <c r="H7" s="60">
        <v>44275</v>
      </c>
    </row>
    <row r="8" spans="2:8" ht="57.95" customHeight="1" x14ac:dyDescent="0.25">
      <c r="B8" s="60"/>
      <c r="C8" s="60"/>
      <c r="D8" s="60"/>
      <c r="E8" s="60"/>
      <c r="F8" s="60"/>
      <c r="G8" s="60"/>
      <c r="H8" s="60"/>
    </row>
    <row r="9" spans="2:8" ht="19.5" customHeight="1" x14ac:dyDescent="0.25">
      <c r="B9" s="61">
        <f t="array" ref="B9:H9">DaysAndWeeks+DATE(CalendarYear,3,1)-WEEKDAY(DATE(CalendarYear,3,1),(週の開始日="月曜日")+1)+22</f>
        <v>44276</v>
      </c>
      <c r="C9" s="61">
        <v>44277</v>
      </c>
      <c r="D9" s="61">
        <v>44278</v>
      </c>
      <c r="E9" s="61">
        <v>44279</v>
      </c>
      <c r="F9" s="61">
        <v>44280</v>
      </c>
      <c r="G9" s="61">
        <v>44281</v>
      </c>
      <c r="H9" s="61">
        <v>44282</v>
      </c>
    </row>
    <row r="10" spans="2:8" ht="57.95" customHeight="1" x14ac:dyDescent="0.25">
      <c r="B10" s="61"/>
      <c r="C10" s="61"/>
      <c r="D10" s="61"/>
      <c r="E10" s="61"/>
      <c r="F10" s="61"/>
      <c r="G10" s="61"/>
      <c r="H10" s="61"/>
    </row>
    <row r="11" spans="2:8" ht="19.5" customHeight="1" x14ac:dyDescent="0.25">
      <c r="B11" s="60">
        <f t="array" ref="B11:H11">DaysAndWeeks+DATE(CalendarYear,3,1)-WEEKDAY(DATE(CalendarYear,3,1),(週の開始日="月曜日")+1)+29</f>
        <v>44283</v>
      </c>
      <c r="C11" s="60">
        <v>44284</v>
      </c>
      <c r="D11" s="60">
        <v>44285</v>
      </c>
      <c r="E11" s="60">
        <v>44286</v>
      </c>
      <c r="F11" s="60">
        <v>44287</v>
      </c>
      <c r="G11" s="60">
        <v>44288</v>
      </c>
      <c r="H11" s="60">
        <v>44289</v>
      </c>
    </row>
    <row r="12" spans="2:8" ht="57.95" customHeight="1" x14ac:dyDescent="0.25">
      <c r="B12" s="60"/>
      <c r="C12" s="60"/>
      <c r="D12" s="60"/>
      <c r="E12" s="60"/>
      <c r="F12" s="60"/>
      <c r="G12" s="60"/>
      <c r="H12" s="60"/>
    </row>
    <row r="13" spans="2:8" ht="19.5" customHeight="1" x14ac:dyDescent="0.25">
      <c r="B13" s="61">
        <f t="array" ref="B13:C13">DaysAndWeeks+DATE(CalendarYear,3,1)-WEEKDAY(DATE(CalendarYear,3,1),(週の開始日="月曜日")+1)+36</f>
        <v>44290</v>
      </c>
      <c r="C13" s="61">
        <v>44291</v>
      </c>
      <c r="D13" s="63" t="s">
        <v>0</v>
      </c>
      <c r="E13" s="64"/>
      <c r="F13" s="64"/>
      <c r="G13" s="64"/>
      <c r="H13" s="65"/>
    </row>
    <row r="14" spans="2:8" ht="57.95" customHeight="1" x14ac:dyDescent="0.25">
      <c r="B14" s="61"/>
      <c r="C14" s="61"/>
      <c r="D14" s="15"/>
      <c r="E14" s="66"/>
      <c r="F14" s="66"/>
      <c r="G14" s="66"/>
      <c r="H14" s="67"/>
    </row>
  </sheetData>
  <mergeCells count="1">
    <mergeCell ref="E13:H14"/>
  </mergeCells>
  <phoneticPr fontId="33"/>
  <conditionalFormatting sqref="B11:H11 B13:C13">
    <cfRule type="expression" dxfId="33" priority="10">
      <formula>AND(DAY(B11)&gt;=1,DAY(B11)&lt;=15)</formula>
    </cfRule>
  </conditionalFormatting>
  <conditionalFormatting sqref="D13">
    <cfRule type="expression" dxfId="32" priority="7">
      <formula>AND(DAY(D13)&gt;=1,DAY(D13)&lt;=15)</formula>
    </cfRule>
  </conditionalFormatting>
  <conditionalFormatting sqref="E3">
    <cfRule type="expression" dxfId="31" priority="6">
      <formula>DAY(E3)&gt;8</formula>
    </cfRule>
  </conditionalFormatting>
  <conditionalFormatting sqref="F3:G3">
    <cfRule type="expression" dxfId="30" priority="4">
      <formula>DAY(F3)&gt;8</formula>
    </cfRule>
  </conditionalFormatting>
  <conditionalFormatting sqref="D3">
    <cfRule type="expression" dxfId="29" priority="3">
      <formula>DAY(D3)&gt;8</formula>
    </cfRule>
  </conditionalFormatting>
  <conditionalFormatting sqref="C3">
    <cfRule type="expression" dxfId="28" priority="2">
      <formula>DAY(C3)&gt;8</formula>
    </cfRule>
  </conditionalFormatting>
  <conditionalFormatting sqref="B3">
    <cfRule type="expression" dxfId="27" priority="1">
      <formula>DAY(B3)&gt;8</formula>
    </cfRule>
  </conditionalFormatting>
  <dataValidations xWindow="208" yWindow="410" count="9">
    <dataValidation allowBlank="1" showInputMessage="1" showErrorMessage="1" prompt="この行と行 6、8、10、12、14 は、上のセルのカレンダー日に関連する毎日のメモを入力するためのセルです" sqref="B4" xr:uid="{00000000-0002-0000-0200-000000000000}"/>
    <dataValidation allowBlank="1" showInputMessage="1" showErrorMessage="1" prompt="このセルにメモを入力します" sqref="E13:H14" xr:uid="{00000000-0002-0000-0200-000001000000}"/>
    <dataValidation allowBlank="1" showInputMessage="1" showErrorMessage="1" prompt="右側のセルにメモを入力します" sqref="D13:D14" xr:uid="{00000000-0002-0000-0200-000002000000}"/>
    <dataValidation allowBlank="1" showInputMessage="1" showErrorMessage="1" prompt="3 月の月間カレンダー" sqref="A1" xr:uid="{00000000-0002-0000-0200-000003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4 に新しい曜日を入力します" sqref="B2" xr:uid="{00000000-0002-0000-0200-000005000000}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 xr:uid="{00000000-0002-0000-0200-000006000000}"/>
    <dataValidation allowBlank="1" showErrorMessage="1" prompt="このセルの年は、1 月のワークシートに入力された年に基づいて自動的に更新されます。下のカレンダーには、前の月と次の月の日付が薄い色のフォントで表示されます。" sqref="B1" xr:uid="{00000000-0002-0000-0200-000007000000}"/>
    <dataValidation allowBlank="1" showInputMessage="1" showErrorMessage="1" prompt="曜日は自動的に決定されます" sqref="C2:H2" xr:uid="{00000000-0002-0000-0200-000008000000}"/>
    <dataValidation allowBlank="1" showInputMessage="1" showErrorMessage="1" prompt="このセルの年が自動的に更新されます。年を変更するには、1 月のワークシートのセル K3 で別の年を選択します。" sqref="C1" xr:uid="{C1995E01-AAE3-4041-A81C-0B13ED717A16}"/>
  </dataValidations>
  <printOptions horizontalCentered="1" verticalCentered="1"/>
  <pageMargins left="0.7" right="0.7" top="0.75" bottom="0.75" header="0.3" footer="0.3"/>
  <pageSetup paperSize="9" scale="84" orientation="landscape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pageSetUpPr fitToPage="1"/>
  </sheetPr>
  <dimension ref="B1:H14"/>
  <sheetViews>
    <sheetView showGridLines="0" zoomScale="90" zoomScaleNormal="9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0.6640625" style="1" customWidth="1"/>
    <col min="11" max="16384" width="8.88671875" style="1"/>
  </cols>
  <sheetData>
    <row r="1" spans="2:8" ht="59.25" customHeight="1" x14ac:dyDescent="0.25">
      <c r="B1" s="48" t="str">
        <f>CalendarYear&amp;"年4月 "</f>
        <v xml:space="preserve">2021年4月 </v>
      </c>
      <c r="C1" s="49"/>
      <c r="D1" s="49"/>
      <c r="E1" s="50"/>
      <c r="F1" s="50"/>
      <c r="G1" s="50"/>
      <c r="H1" s="51"/>
    </row>
    <row r="2" spans="2:8" ht="21.75" customHeight="1" x14ac:dyDescent="0.25">
      <c r="B2" s="7" t="str">
        <f>IF(週の開始日="日曜日", "日曜日","月曜日")</f>
        <v>日曜日</v>
      </c>
      <c r="C2" s="7" t="str">
        <f t="shared" ref="C2:H2" si="0">UPPER(TEXT(C3,"aaaa"))</f>
        <v>月曜日</v>
      </c>
      <c r="D2" s="7" t="str">
        <f t="shared" si="0"/>
        <v>火曜日</v>
      </c>
      <c r="E2" s="7" t="str">
        <f t="shared" si="0"/>
        <v>水曜日</v>
      </c>
      <c r="F2" s="7" t="str">
        <f t="shared" si="0"/>
        <v>木曜日</v>
      </c>
      <c r="G2" s="7" t="str">
        <f t="shared" si="0"/>
        <v>金曜日</v>
      </c>
      <c r="H2" s="7" t="str">
        <f t="shared" si="0"/>
        <v>土曜日</v>
      </c>
    </row>
    <row r="3" spans="2:8" ht="19.5" customHeight="1" x14ac:dyDescent="0.25">
      <c r="B3" s="60">
        <f t="array" ref="B3:H3">DaysAndWeeks+DATE(CalendarYear,4,1)-WEEKDAY(DATE(CalendarYear,4,1),(週の開始日="月曜日")+1)+1</f>
        <v>44283</v>
      </c>
      <c r="C3" s="60">
        <v>44284</v>
      </c>
      <c r="D3" s="60">
        <v>44285</v>
      </c>
      <c r="E3" s="60">
        <v>44286</v>
      </c>
      <c r="F3" s="60">
        <v>44287</v>
      </c>
      <c r="G3" s="60">
        <v>44288</v>
      </c>
      <c r="H3" s="60">
        <v>44289</v>
      </c>
    </row>
    <row r="4" spans="2:8" ht="57.95" customHeight="1" x14ac:dyDescent="0.25">
      <c r="B4" s="60"/>
      <c r="C4" s="60"/>
      <c r="D4" s="60"/>
      <c r="E4" s="60"/>
      <c r="F4" s="60"/>
      <c r="G4" s="60"/>
      <c r="H4" s="60"/>
    </row>
    <row r="5" spans="2:8" ht="19.5" customHeight="1" x14ac:dyDescent="0.25">
      <c r="B5" s="61">
        <f t="array" ref="B5:H5">DaysAndWeeks+DATE(CalendarYear,4,1)-WEEKDAY(DATE(CalendarYear,4,1),(週の開始日="月曜日")+1)+8</f>
        <v>44290</v>
      </c>
      <c r="C5" s="61">
        <v>44291</v>
      </c>
      <c r="D5" s="61">
        <v>44292</v>
      </c>
      <c r="E5" s="61">
        <v>44293</v>
      </c>
      <c r="F5" s="61">
        <v>44294</v>
      </c>
      <c r="G5" s="61">
        <v>44295</v>
      </c>
      <c r="H5" s="61">
        <v>44296</v>
      </c>
    </row>
    <row r="6" spans="2:8" ht="57.95" customHeight="1" x14ac:dyDescent="0.25">
      <c r="B6" s="61"/>
      <c r="C6" s="61"/>
      <c r="D6" s="61"/>
      <c r="E6" s="61"/>
      <c r="F6" s="61"/>
      <c r="G6" s="61"/>
      <c r="H6" s="61"/>
    </row>
    <row r="7" spans="2:8" ht="19.5" customHeight="1" x14ac:dyDescent="0.25">
      <c r="B7" s="60">
        <f t="array" ref="B7:H7">DaysAndWeeks+DATE(CalendarYear,4,1)-WEEKDAY(DATE(CalendarYear,4,1),(週の開始日="月曜日")+1)+15</f>
        <v>44297</v>
      </c>
      <c r="C7" s="60">
        <v>44298</v>
      </c>
      <c r="D7" s="60">
        <v>44299</v>
      </c>
      <c r="E7" s="60">
        <v>44300</v>
      </c>
      <c r="F7" s="60">
        <v>44301</v>
      </c>
      <c r="G7" s="60">
        <v>44302</v>
      </c>
      <c r="H7" s="60">
        <v>44303</v>
      </c>
    </row>
    <row r="8" spans="2:8" ht="57.95" customHeight="1" x14ac:dyDescent="0.25">
      <c r="B8" s="60"/>
      <c r="C8" s="60"/>
      <c r="D8" s="60"/>
      <c r="E8" s="60"/>
      <c r="F8" s="60"/>
      <c r="G8" s="60"/>
      <c r="H8" s="60"/>
    </row>
    <row r="9" spans="2:8" ht="19.5" customHeight="1" x14ac:dyDescent="0.25">
      <c r="B9" s="61">
        <f t="array" ref="B9:H9">DaysAndWeeks+DATE(CalendarYear,4,1)-WEEKDAY(DATE(CalendarYear,4,1),(週の開始日="月曜日")+1)+22</f>
        <v>44304</v>
      </c>
      <c r="C9" s="61">
        <v>44305</v>
      </c>
      <c r="D9" s="61">
        <v>44306</v>
      </c>
      <c r="E9" s="61">
        <v>44307</v>
      </c>
      <c r="F9" s="61">
        <v>44308</v>
      </c>
      <c r="G9" s="61">
        <v>44309</v>
      </c>
      <c r="H9" s="61">
        <v>44310</v>
      </c>
    </row>
    <row r="10" spans="2:8" ht="57.95" customHeight="1" x14ac:dyDescent="0.25">
      <c r="B10" s="61"/>
      <c r="C10" s="61"/>
      <c r="D10" s="61"/>
      <c r="E10" s="61"/>
      <c r="F10" s="61"/>
      <c r="G10" s="61"/>
      <c r="H10" s="61"/>
    </row>
    <row r="11" spans="2:8" ht="19.5" customHeight="1" x14ac:dyDescent="0.25">
      <c r="B11" s="60">
        <f t="array" ref="B11:H11">DaysAndWeeks+DATE(CalendarYear,4,1)-WEEKDAY(DATE(CalendarYear,4,1),(週の開始日="月曜日")+1)+29</f>
        <v>44311</v>
      </c>
      <c r="C11" s="60">
        <v>44312</v>
      </c>
      <c r="D11" s="60">
        <v>44313</v>
      </c>
      <c r="E11" s="60">
        <v>44314</v>
      </c>
      <c r="F11" s="60">
        <v>44315</v>
      </c>
      <c r="G11" s="60">
        <v>44316</v>
      </c>
      <c r="H11" s="60">
        <v>44317</v>
      </c>
    </row>
    <row r="12" spans="2:8" ht="57.95" customHeight="1" x14ac:dyDescent="0.25">
      <c r="B12" s="60"/>
      <c r="C12" s="60"/>
      <c r="D12" s="60"/>
      <c r="E12" s="60"/>
      <c r="F12" s="60"/>
      <c r="G12" s="60"/>
      <c r="H12" s="60"/>
    </row>
    <row r="13" spans="2:8" ht="19.5" customHeight="1" x14ac:dyDescent="0.25">
      <c r="B13" s="61">
        <f t="array" ref="B13:C13">DaysAndWeeks+DATE(CalendarYear,4,1)-WEEKDAY(DATE(CalendarYear,4,1),(週の開始日="月曜日")+1)+36</f>
        <v>44318</v>
      </c>
      <c r="C13" s="61">
        <v>44319</v>
      </c>
      <c r="D13" s="63" t="s">
        <v>0</v>
      </c>
      <c r="E13" s="64"/>
      <c r="F13" s="64"/>
      <c r="G13" s="64"/>
      <c r="H13" s="65"/>
    </row>
    <row r="14" spans="2:8" ht="57.95" customHeight="1" x14ac:dyDescent="0.25">
      <c r="B14" s="61"/>
      <c r="C14" s="61"/>
      <c r="D14" s="15"/>
      <c r="E14" s="66"/>
      <c r="F14" s="66"/>
      <c r="G14" s="66"/>
      <c r="H14" s="67"/>
    </row>
  </sheetData>
  <mergeCells count="1">
    <mergeCell ref="E13:H14"/>
  </mergeCells>
  <phoneticPr fontId="33"/>
  <conditionalFormatting sqref="B11:H11 B13:C13">
    <cfRule type="expression" dxfId="26" priority="4">
      <formula>AND(DAY(B11)&gt;=1,DAY(B11)&lt;=15)</formula>
    </cfRule>
  </conditionalFormatting>
  <conditionalFormatting sqref="B3:G3">
    <cfRule type="expression" dxfId="25" priority="3">
      <formula>DAY(B3)&gt;8</formula>
    </cfRule>
  </conditionalFormatting>
  <conditionalFormatting sqref="D13">
    <cfRule type="expression" dxfId="24" priority="1">
      <formula>AND(DAY(D13)&gt;=1,DAY(D13)&lt;=15)</formula>
    </cfRule>
  </conditionalFormatting>
  <dataValidations count="9">
    <dataValidation allowBlank="1" showInputMessage="1" showErrorMessage="1" prompt="曜日は自動的に決定されます" sqref="C2:H2" xr:uid="{00000000-0002-0000-0300-000000000000}"/>
    <dataValidation allowBlank="1" showErrorMessage="1" prompt="このセルの年は、1 月のワークシートに入力された年に基づいて自動的に更新されます。下のカレンダーには、前の月と次の月の日付が薄い色のフォントで表示されます。" sqref="B1" xr:uid="{00000000-0002-0000-0300-000001000000}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 xr:uid="{00000000-0002-0000-03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4 に新しい曜日を入力します" sqref="B2" xr:uid="{00000000-0002-0000-0300-000003000000}"/>
    <dataValidation allowBlank="1" showInputMessage="1" showErrorMessage="1" prompt="4 月の月間カレンダー" sqref="A1" xr:uid="{00000000-0002-0000-0300-000005000000}"/>
    <dataValidation allowBlank="1" showInputMessage="1" showErrorMessage="1" prompt="右側のセルにメモを入力します" sqref="D13:D14" xr:uid="{00000000-0002-0000-0300-000006000000}"/>
    <dataValidation allowBlank="1" showInputMessage="1" showErrorMessage="1" prompt="このセルにメモを入力します" sqref="E13:H14" xr:uid="{00000000-0002-0000-0300-000007000000}"/>
    <dataValidation allowBlank="1" showInputMessage="1" showErrorMessage="1" prompt="この行と行 6、8、10、12、14 は、上のセルのカレンダー日に関連する毎日のメモを入力するためのセルです" sqref="B4" xr:uid="{00000000-0002-0000-0300-000008000000}"/>
    <dataValidation allowBlank="1" showInputMessage="1" showErrorMessage="1" prompt="このセルの年が自動的に更新されます。年を変更するには、1 月のワークシートのセル K3 で別の年を選択します。" sqref="C1" xr:uid="{D16B5673-0252-4E4D-BE2B-2E1EE12D2911}"/>
  </dataValidations>
  <printOptions horizontalCentered="1" verticalCentered="1"/>
  <pageMargins left="0.7" right="0.7" top="0.75" bottom="0.75" header="0.3" footer="0.3"/>
  <pageSetup paperSize="9" scale="84" orientation="landscape" r:id="rId1"/>
  <headerFooter differentFirs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5"/>
    <pageSetUpPr fitToPage="1"/>
  </sheetPr>
  <dimension ref="B1:H14"/>
  <sheetViews>
    <sheetView showGridLines="0" zoomScale="90" zoomScaleNormal="9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0.6640625" style="1" customWidth="1"/>
    <col min="11" max="16384" width="8.88671875" style="1"/>
  </cols>
  <sheetData>
    <row r="1" spans="2:8" ht="59.25" customHeight="1" x14ac:dyDescent="0.25">
      <c r="B1" s="44" t="str">
        <f>CalendarYear&amp;"年5月 "</f>
        <v xml:space="preserve">2021年5月 </v>
      </c>
      <c r="C1" s="45"/>
      <c r="D1" s="45"/>
      <c r="E1" s="46"/>
      <c r="F1" s="46"/>
      <c r="G1" s="46"/>
      <c r="H1" s="47"/>
    </row>
    <row r="2" spans="2:8" ht="21.75" customHeight="1" x14ac:dyDescent="0.25">
      <c r="B2" s="7" t="str">
        <f>IF(週の開始日="日曜日", "日曜日","月曜日")</f>
        <v>日曜日</v>
      </c>
      <c r="C2" s="7" t="str">
        <f t="shared" ref="C2:H2" si="0">UPPER(TEXT(C3,"aaaa"))</f>
        <v>月曜日</v>
      </c>
      <c r="D2" s="7" t="str">
        <f t="shared" si="0"/>
        <v>火曜日</v>
      </c>
      <c r="E2" s="7" t="str">
        <f t="shared" si="0"/>
        <v>水曜日</v>
      </c>
      <c r="F2" s="7" t="str">
        <f t="shared" si="0"/>
        <v>木曜日</v>
      </c>
      <c r="G2" s="7" t="str">
        <f t="shared" si="0"/>
        <v>金曜日</v>
      </c>
      <c r="H2" s="7" t="str">
        <f t="shared" si="0"/>
        <v>土曜日</v>
      </c>
    </row>
    <row r="3" spans="2:8" ht="19.5" customHeight="1" x14ac:dyDescent="0.25">
      <c r="B3" s="60">
        <f t="array" ref="B3:H3">DaysAndWeeks+DATE(CalendarYear,5,1)-WEEKDAY(DATE(CalendarYear,5,1),(週の開始日="月曜日")+1)+1</f>
        <v>44311</v>
      </c>
      <c r="C3" s="60">
        <v>44312</v>
      </c>
      <c r="D3" s="60">
        <v>44313</v>
      </c>
      <c r="E3" s="60">
        <v>44314</v>
      </c>
      <c r="F3" s="60">
        <v>44315</v>
      </c>
      <c r="G3" s="60">
        <v>44316</v>
      </c>
      <c r="H3" s="60">
        <v>44317</v>
      </c>
    </row>
    <row r="4" spans="2:8" ht="57.95" customHeight="1" x14ac:dyDescent="0.25">
      <c r="B4" s="60"/>
      <c r="C4" s="60"/>
      <c r="D4" s="60"/>
      <c r="E4" s="60"/>
      <c r="F4" s="60"/>
      <c r="G4" s="60"/>
      <c r="H4" s="60"/>
    </row>
    <row r="5" spans="2:8" ht="19.5" customHeight="1" x14ac:dyDescent="0.25">
      <c r="B5" s="61">
        <f t="array" ref="B5:H5">DaysAndWeeks+DATE(CalendarYear,5,1)-WEEKDAY(DATE(CalendarYear,5,1),(週の開始日="月曜日")+1)+8</f>
        <v>44318</v>
      </c>
      <c r="C5" s="61">
        <v>44319</v>
      </c>
      <c r="D5" s="61">
        <v>44320</v>
      </c>
      <c r="E5" s="61">
        <v>44321</v>
      </c>
      <c r="F5" s="61">
        <v>44322</v>
      </c>
      <c r="G5" s="61">
        <v>44323</v>
      </c>
      <c r="H5" s="61">
        <v>44324</v>
      </c>
    </row>
    <row r="6" spans="2:8" ht="57.95" customHeight="1" x14ac:dyDescent="0.25">
      <c r="B6" s="61"/>
      <c r="C6" s="61"/>
      <c r="D6" s="61"/>
      <c r="E6" s="61"/>
      <c r="F6" s="61"/>
      <c r="G6" s="61"/>
      <c r="H6" s="61"/>
    </row>
    <row r="7" spans="2:8" ht="19.5" customHeight="1" x14ac:dyDescent="0.25">
      <c r="B7" s="60">
        <f t="array" ref="B7:H7">DaysAndWeeks+DATE(CalendarYear,5,1)-WEEKDAY(DATE(CalendarYear,5,1),(週の開始日="月曜日")+1)+15</f>
        <v>44325</v>
      </c>
      <c r="C7" s="60">
        <v>44326</v>
      </c>
      <c r="D7" s="60">
        <v>44327</v>
      </c>
      <c r="E7" s="60">
        <v>44328</v>
      </c>
      <c r="F7" s="60">
        <v>44329</v>
      </c>
      <c r="G7" s="60">
        <v>44330</v>
      </c>
      <c r="H7" s="60">
        <v>44331</v>
      </c>
    </row>
    <row r="8" spans="2:8" ht="57.95" customHeight="1" x14ac:dyDescent="0.25">
      <c r="B8" s="60"/>
      <c r="C8" s="60"/>
      <c r="D8" s="60"/>
      <c r="E8" s="60"/>
      <c r="F8" s="60"/>
      <c r="G8" s="60"/>
      <c r="H8" s="60"/>
    </row>
    <row r="9" spans="2:8" ht="19.5" customHeight="1" x14ac:dyDescent="0.25">
      <c r="B9" s="61">
        <f t="array" ref="B9:H9">DaysAndWeeks+DATE(CalendarYear,5,1)-WEEKDAY(DATE(CalendarYear,5,1),(週の開始日="月曜日")+1)+22</f>
        <v>44332</v>
      </c>
      <c r="C9" s="61">
        <v>44333</v>
      </c>
      <c r="D9" s="61">
        <v>44334</v>
      </c>
      <c r="E9" s="61">
        <v>44335</v>
      </c>
      <c r="F9" s="61">
        <v>44336</v>
      </c>
      <c r="G9" s="61">
        <v>44337</v>
      </c>
      <c r="H9" s="61">
        <v>44338</v>
      </c>
    </row>
    <row r="10" spans="2:8" ht="57.95" customHeight="1" x14ac:dyDescent="0.25">
      <c r="B10" s="61"/>
      <c r="C10" s="61"/>
      <c r="D10" s="61"/>
      <c r="E10" s="61"/>
      <c r="F10" s="61"/>
      <c r="G10" s="61"/>
      <c r="H10" s="61"/>
    </row>
    <row r="11" spans="2:8" ht="19.5" customHeight="1" x14ac:dyDescent="0.25">
      <c r="B11" s="60">
        <f t="array" ref="B11:H11">DaysAndWeeks+DATE(CalendarYear,5,1)-WEEKDAY(DATE(CalendarYear,5,1),(週の開始日="月曜日")+1)+29</f>
        <v>44339</v>
      </c>
      <c r="C11" s="60">
        <v>44340</v>
      </c>
      <c r="D11" s="60">
        <v>44341</v>
      </c>
      <c r="E11" s="60">
        <v>44342</v>
      </c>
      <c r="F11" s="60">
        <v>44343</v>
      </c>
      <c r="G11" s="60">
        <v>44344</v>
      </c>
      <c r="H11" s="60">
        <v>44345</v>
      </c>
    </row>
    <row r="12" spans="2:8" ht="57.95" customHeight="1" x14ac:dyDescent="0.25">
      <c r="B12" s="60"/>
      <c r="C12" s="60"/>
      <c r="D12" s="60"/>
      <c r="E12" s="60"/>
      <c r="F12" s="60"/>
      <c r="G12" s="60"/>
      <c r="H12" s="60"/>
    </row>
    <row r="13" spans="2:8" ht="19.5" customHeight="1" x14ac:dyDescent="0.25">
      <c r="B13" s="61">
        <f t="array" ref="B13:C13">DaysAndWeeks+DATE(CalendarYear,5,1)-WEEKDAY(DATE(CalendarYear,5,1),(週の開始日="月曜日")+1)+36</f>
        <v>44346</v>
      </c>
      <c r="C13" s="61">
        <v>44347</v>
      </c>
      <c r="D13" s="63" t="s">
        <v>0</v>
      </c>
      <c r="E13" s="64"/>
      <c r="F13" s="64"/>
      <c r="G13" s="64"/>
      <c r="H13" s="65"/>
    </row>
    <row r="14" spans="2:8" ht="57.95" customHeight="1" x14ac:dyDescent="0.25">
      <c r="B14" s="61"/>
      <c r="C14" s="61"/>
      <c r="D14" s="15"/>
      <c r="E14" s="66"/>
      <c r="F14" s="66"/>
      <c r="G14" s="66"/>
      <c r="H14" s="67"/>
    </row>
  </sheetData>
  <mergeCells count="1">
    <mergeCell ref="E13:H14"/>
  </mergeCells>
  <phoneticPr fontId="33"/>
  <conditionalFormatting sqref="B11:H11 B13:C13">
    <cfRule type="expression" dxfId="23" priority="4">
      <formula>AND(DAY(B11)&gt;=1,DAY(B11)&lt;=15)</formula>
    </cfRule>
  </conditionalFormatting>
  <conditionalFormatting sqref="B3:G3">
    <cfRule type="expression" dxfId="22" priority="3">
      <formula>DAY(B3)&gt;8</formula>
    </cfRule>
  </conditionalFormatting>
  <conditionalFormatting sqref="D13">
    <cfRule type="expression" dxfId="21" priority="1">
      <formula>AND(DAY(D13)&gt;=1,DAY(D13)&lt;=15)</formula>
    </cfRule>
  </conditionalFormatting>
  <dataValidations count="9">
    <dataValidation allowBlank="1" showInputMessage="1" showErrorMessage="1" prompt="曜日は自動的に決定されます" sqref="C2:H2" xr:uid="{00000000-0002-0000-0400-000000000000}"/>
    <dataValidation allowBlank="1" showErrorMessage="1" prompt="このセルの年は、1 月のワークシートに入力された年に基づいて自動的に更新されます。下のカレンダーには、前の月と次の月の日付が薄い色のフォントで表示されます。" sqref="B1" xr:uid="{00000000-0002-0000-0400-000001000000}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 xr:uid="{00000000-0002-0000-04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4 に新しい曜日を入力します" sqref="B2" xr:uid="{00000000-0002-0000-0400-000003000000}"/>
    <dataValidation allowBlank="1" showInputMessage="1" showErrorMessage="1" prompt="5 月の月間カレンダー" sqref="A1" xr:uid="{00000000-0002-0000-0400-000005000000}"/>
    <dataValidation allowBlank="1" showInputMessage="1" showErrorMessage="1" prompt="右側のセルにメモを入力します" sqref="D13:D14" xr:uid="{00000000-0002-0000-0400-000006000000}"/>
    <dataValidation allowBlank="1" showInputMessage="1" showErrorMessage="1" prompt="このセルにメモを入力します" sqref="E13:H14" xr:uid="{00000000-0002-0000-0400-000007000000}"/>
    <dataValidation allowBlank="1" showInputMessage="1" showErrorMessage="1" prompt="この行と行 6、8、10、12、14 は、上のセルのカレンダー日に関連する毎日のメモを入力するためのセルです" sqref="B4" xr:uid="{00000000-0002-0000-0400-000008000000}"/>
    <dataValidation allowBlank="1" showInputMessage="1" showErrorMessage="1" prompt="このセルの年が自動的に更新されます。年を変更するには、1 月のワークシートのセル K3 で別の年を選択します。" sqref="C1" xr:uid="{ABE90B0D-7A98-427F-982B-03C8A65C5CD7}"/>
  </dataValidations>
  <printOptions horizontalCentered="1" verticalCentered="1"/>
  <pageMargins left="0.7" right="0.7" top="0.75" bottom="0.75" header="0.3" footer="0.3"/>
  <pageSetup paperSize="9" scale="84" orientation="landscape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 tint="0.59999389629810485"/>
    <pageSetUpPr fitToPage="1"/>
  </sheetPr>
  <dimension ref="B1:H14"/>
  <sheetViews>
    <sheetView showGridLines="0" zoomScale="90" zoomScaleNormal="9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0.6640625" style="1" customWidth="1"/>
    <col min="11" max="16384" width="8.88671875" style="1"/>
  </cols>
  <sheetData>
    <row r="1" spans="2:8" ht="59.25" customHeight="1" x14ac:dyDescent="0.25">
      <c r="B1" s="40" t="str">
        <f>CalendarYear&amp;"年6月 "</f>
        <v xml:space="preserve">2021年6月 </v>
      </c>
      <c r="C1" s="41"/>
      <c r="D1" s="41"/>
      <c r="E1" s="42"/>
      <c r="F1" s="42"/>
      <c r="G1" s="42"/>
      <c r="H1" s="43"/>
    </row>
    <row r="2" spans="2:8" ht="21.75" customHeight="1" x14ac:dyDescent="0.25">
      <c r="B2" s="7" t="str">
        <f>IF(週の開始日="日曜日", "日曜日","月曜日")</f>
        <v>日曜日</v>
      </c>
      <c r="C2" s="7" t="str">
        <f t="shared" ref="C2:H2" si="0">UPPER(TEXT(C3,"aaaa"))</f>
        <v>月曜日</v>
      </c>
      <c r="D2" s="7" t="str">
        <f t="shared" si="0"/>
        <v>火曜日</v>
      </c>
      <c r="E2" s="7" t="str">
        <f t="shared" si="0"/>
        <v>水曜日</v>
      </c>
      <c r="F2" s="7" t="str">
        <f t="shared" si="0"/>
        <v>木曜日</v>
      </c>
      <c r="G2" s="7" t="str">
        <f t="shared" si="0"/>
        <v>金曜日</v>
      </c>
      <c r="H2" s="7" t="str">
        <f t="shared" si="0"/>
        <v>土曜日</v>
      </c>
    </row>
    <row r="3" spans="2:8" ht="19.5" customHeight="1" x14ac:dyDescent="0.25">
      <c r="B3" s="60">
        <f t="array" ref="B3:H3">DaysAndWeeks+DATE(CalendarYear,6,1)-WEEKDAY(DATE(CalendarYear,6,1),(週の開始日="月曜日")+1)+1</f>
        <v>44346</v>
      </c>
      <c r="C3" s="60">
        <v>44347</v>
      </c>
      <c r="D3" s="60">
        <v>44348</v>
      </c>
      <c r="E3" s="60">
        <v>44349</v>
      </c>
      <c r="F3" s="60">
        <v>44350</v>
      </c>
      <c r="G3" s="60">
        <v>44351</v>
      </c>
      <c r="H3" s="60">
        <v>44352</v>
      </c>
    </row>
    <row r="4" spans="2:8" ht="57.95" customHeight="1" x14ac:dyDescent="0.25">
      <c r="B4" s="60"/>
      <c r="C4" s="60"/>
      <c r="D4" s="60"/>
      <c r="E4" s="60"/>
      <c r="F4" s="60"/>
      <c r="G4" s="60"/>
      <c r="H4" s="60"/>
    </row>
    <row r="5" spans="2:8" ht="19.5" customHeight="1" x14ac:dyDescent="0.25">
      <c r="B5" s="61">
        <f t="array" ref="B5:H5">DaysAndWeeks+DATE(CalendarYear,6,1)-WEEKDAY(DATE(CalendarYear,6,1),(週の開始日="月曜日")+1)+8</f>
        <v>44353</v>
      </c>
      <c r="C5" s="61">
        <v>44354</v>
      </c>
      <c r="D5" s="61">
        <v>44355</v>
      </c>
      <c r="E5" s="61">
        <v>44356</v>
      </c>
      <c r="F5" s="61">
        <v>44357</v>
      </c>
      <c r="G5" s="61">
        <v>44358</v>
      </c>
      <c r="H5" s="61">
        <v>44359</v>
      </c>
    </row>
    <row r="6" spans="2:8" ht="57.95" customHeight="1" x14ac:dyDescent="0.25">
      <c r="B6" s="61"/>
      <c r="C6" s="61"/>
      <c r="D6" s="61"/>
      <c r="E6" s="61"/>
      <c r="F6" s="61"/>
      <c r="G6" s="61"/>
      <c r="H6" s="61"/>
    </row>
    <row r="7" spans="2:8" ht="19.5" customHeight="1" x14ac:dyDescent="0.25">
      <c r="B7" s="60">
        <f t="array" ref="B7:H7">DaysAndWeeks+DATE(CalendarYear,6,1)-WEEKDAY(DATE(CalendarYear,6,1),(週の開始日="月曜日")+1)+15</f>
        <v>44360</v>
      </c>
      <c r="C7" s="60">
        <v>44361</v>
      </c>
      <c r="D7" s="60">
        <v>44362</v>
      </c>
      <c r="E7" s="60">
        <v>44363</v>
      </c>
      <c r="F7" s="60">
        <v>44364</v>
      </c>
      <c r="G7" s="60">
        <v>44365</v>
      </c>
      <c r="H7" s="60">
        <v>44366</v>
      </c>
    </row>
    <row r="8" spans="2:8" ht="57.95" customHeight="1" x14ac:dyDescent="0.25">
      <c r="B8" s="60"/>
      <c r="C8" s="60"/>
      <c r="D8" s="60"/>
      <c r="E8" s="60"/>
      <c r="F8" s="60"/>
      <c r="G8" s="60"/>
      <c r="H8" s="60"/>
    </row>
    <row r="9" spans="2:8" ht="19.5" customHeight="1" x14ac:dyDescent="0.25">
      <c r="B9" s="61">
        <f t="array" ref="B9:H9">DaysAndWeeks+DATE(CalendarYear,6,1)-WEEKDAY(DATE(CalendarYear,6,1),(週の開始日="月曜日")+1)+22</f>
        <v>44367</v>
      </c>
      <c r="C9" s="61">
        <v>44368</v>
      </c>
      <c r="D9" s="61">
        <v>44369</v>
      </c>
      <c r="E9" s="61">
        <v>44370</v>
      </c>
      <c r="F9" s="61">
        <v>44371</v>
      </c>
      <c r="G9" s="61">
        <v>44372</v>
      </c>
      <c r="H9" s="61">
        <v>44373</v>
      </c>
    </row>
    <row r="10" spans="2:8" ht="57.95" customHeight="1" x14ac:dyDescent="0.25">
      <c r="B10" s="61"/>
      <c r="C10" s="61"/>
      <c r="D10" s="61"/>
      <c r="E10" s="61"/>
      <c r="F10" s="61"/>
      <c r="G10" s="61"/>
      <c r="H10" s="61"/>
    </row>
    <row r="11" spans="2:8" ht="19.5" customHeight="1" x14ac:dyDescent="0.25">
      <c r="B11" s="60">
        <f t="array" ref="B11:H11">DaysAndWeeks+DATE(CalendarYear,6,1)-WEEKDAY(DATE(CalendarYear,6,1),(週の開始日="月曜日")+1)+29</f>
        <v>44374</v>
      </c>
      <c r="C11" s="60">
        <v>44375</v>
      </c>
      <c r="D11" s="60">
        <v>44376</v>
      </c>
      <c r="E11" s="60">
        <v>44377</v>
      </c>
      <c r="F11" s="60">
        <v>44378</v>
      </c>
      <c r="G11" s="60">
        <v>44379</v>
      </c>
      <c r="H11" s="60">
        <v>44380</v>
      </c>
    </row>
    <row r="12" spans="2:8" ht="57.95" customHeight="1" x14ac:dyDescent="0.25">
      <c r="B12" s="60"/>
      <c r="C12" s="60"/>
      <c r="D12" s="60"/>
      <c r="E12" s="60"/>
      <c r="F12" s="60"/>
      <c r="G12" s="60"/>
      <c r="H12" s="60"/>
    </row>
    <row r="13" spans="2:8" ht="19.5" customHeight="1" x14ac:dyDescent="0.25">
      <c r="B13" s="61">
        <f t="array" ref="B13:C13">DaysAndWeeks+DATE(CalendarYear,6,1)-WEEKDAY(DATE(CalendarYear,6,1),(週の開始日="月曜日")+1)+36</f>
        <v>44381</v>
      </c>
      <c r="C13" s="61">
        <v>44382</v>
      </c>
      <c r="D13" s="63" t="s">
        <v>0</v>
      </c>
      <c r="E13" s="64"/>
      <c r="F13" s="64"/>
      <c r="G13" s="64"/>
      <c r="H13" s="65"/>
    </row>
    <row r="14" spans="2:8" ht="57.95" customHeight="1" x14ac:dyDescent="0.25">
      <c r="B14" s="61"/>
      <c r="C14" s="61"/>
      <c r="D14" s="15"/>
      <c r="E14" s="66"/>
      <c r="F14" s="66"/>
      <c r="G14" s="66"/>
      <c r="H14" s="67"/>
    </row>
  </sheetData>
  <mergeCells count="1">
    <mergeCell ref="E13:H14"/>
  </mergeCells>
  <phoneticPr fontId="33"/>
  <conditionalFormatting sqref="B11:H11 B13:C13">
    <cfRule type="expression" dxfId="20" priority="4">
      <formula>AND(DAY(B11)&gt;=1,DAY(B11)&lt;=15)</formula>
    </cfRule>
  </conditionalFormatting>
  <conditionalFormatting sqref="B3:G3">
    <cfRule type="expression" dxfId="19" priority="3">
      <formula>DAY(B3)&gt;8</formula>
    </cfRule>
  </conditionalFormatting>
  <conditionalFormatting sqref="D13">
    <cfRule type="expression" dxfId="18" priority="1">
      <formula>AND(DAY(D13)&gt;=1,DAY(D13)&lt;=15)</formula>
    </cfRule>
  </conditionalFormatting>
  <dataValidations count="9">
    <dataValidation allowBlank="1" showInputMessage="1" showErrorMessage="1" prompt="曜日は自動的に決定されます" sqref="C2:H2" xr:uid="{00000000-0002-0000-0500-000000000000}"/>
    <dataValidation allowBlank="1" showErrorMessage="1" prompt="このセルの年は、1 月のワークシートに入力された年に基づいて自動的に更新されます。下のカレンダーには、前の月と次の月の日付が薄い色のフォントで表示されます。" sqref="B1" xr:uid="{00000000-0002-0000-0500-000001000000}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 xr:uid="{00000000-0002-0000-05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4 に新しい曜日を入力します" sqref="B2" xr:uid="{00000000-0002-0000-0500-000003000000}"/>
    <dataValidation allowBlank="1" showInputMessage="1" showErrorMessage="1" prompt="6 月の月間カレンダー" sqref="A1" xr:uid="{00000000-0002-0000-0500-000005000000}"/>
    <dataValidation allowBlank="1" showInputMessage="1" showErrorMessage="1" prompt="右側のセルにメモを入力します" sqref="D13:D14" xr:uid="{00000000-0002-0000-0500-000006000000}"/>
    <dataValidation allowBlank="1" showInputMessage="1" showErrorMessage="1" prompt="このセルにメモを入力します" sqref="E13:H14" xr:uid="{00000000-0002-0000-0500-000007000000}"/>
    <dataValidation allowBlank="1" showInputMessage="1" showErrorMessage="1" prompt="この行と行 6、8、10、12、14 は、上のセルのカレンダー日に関連する毎日のメモを入力するためのセルです" sqref="B4" xr:uid="{00000000-0002-0000-0500-000008000000}"/>
    <dataValidation allowBlank="1" showInputMessage="1" showErrorMessage="1" prompt="このセルの年が自動的に更新されます。年を変更するには、1 月のワークシートのセル K3 で別の年を選択します。" sqref="C1" xr:uid="{3B5EBA9E-6F2A-4A06-88F5-C22A25660616}"/>
  </dataValidations>
  <printOptions horizontalCentered="1" verticalCentered="1"/>
  <pageMargins left="0.7" right="0.7" top="0.75" bottom="0.75" header="0.3" footer="0.3"/>
  <pageSetup paperSize="9" scale="84" orientation="landscape" r:id="rId1"/>
  <headerFooter differentFirst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/>
    <pageSetUpPr fitToPage="1"/>
  </sheetPr>
  <dimension ref="B1:H14"/>
  <sheetViews>
    <sheetView showGridLines="0" zoomScale="90" zoomScaleNormal="9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0.6640625" style="1" customWidth="1"/>
    <col min="11" max="16384" width="8.88671875" style="1"/>
  </cols>
  <sheetData>
    <row r="1" spans="2:8" ht="59.25" customHeight="1" x14ac:dyDescent="0.25">
      <c r="B1" s="36" t="str">
        <f>CalendarYear&amp;"年7月 "</f>
        <v xml:space="preserve">2021年7月 </v>
      </c>
      <c r="C1" s="37"/>
      <c r="D1" s="37"/>
      <c r="E1" s="38"/>
      <c r="F1" s="38"/>
      <c r="G1" s="38"/>
      <c r="H1" s="39"/>
    </row>
    <row r="2" spans="2:8" ht="21.75" customHeight="1" x14ac:dyDescent="0.25">
      <c r="B2" s="7" t="str">
        <f>IF(週の開始日="日曜日", "日曜日","月曜日")</f>
        <v>日曜日</v>
      </c>
      <c r="C2" s="7" t="str">
        <f t="shared" ref="C2:H2" si="0">UPPER(TEXT(C3,"aaaa"))</f>
        <v>月曜日</v>
      </c>
      <c r="D2" s="7" t="str">
        <f t="shared" si="0"/>
        <v>火曜日</v>
      </c>
      <c r="E2" s="7" t="str">
        <f t="shared" si="0"/>
        <v>水曜日</v>
      </c>
      <c r="F2" s="7" t="str">
        <f t="shared" si="0"/>
        <v>木曜日</v>
      </c>
      <c r="G2" s="7" t="str">
        <f t="shared" si="0"/>
        <v>金曜日</v>
      </c>
      <c r="H2" s="7" t="str">
        <f t="shared" si="0"/>
        <v>土曜日</v>
      </c>
    </row>
    <row r="3" spans="2:8" ht="19.5" customHeight="1" x14ac:dyDescent="0.25">
      <c r="B3" s="60">
        <f t="array" ref="B3:H3">DaysAndWeeks+DATE(CalendarYear,7,1)-WEEKDAY(DATE(CalendarYear,7,1),(週の開始日="月曜日")+1)+1</f>
        <v>44374</v>
      </c>
      <c r="C3" s="60">
        <v>44375</v>
      </c>
      <c r="D3" s="60">
        <v>44376</v>
      </c>
      <c r="E3" s="60">
        <v>44377</v>
      </c>
      <c r="F3" s="60">
        <v>44378</v>
      </c>
      <c r="G3" s="60">
        <v>44379</v>
      </c>
      <c r="H3" s="60">
        <v>44380</v>
      </c>
    </row>
    <row r="4" spans="2:8" ht="57.95" customHeight="1" x14ac:dyDescent="0.25">
      <c r="B4" s="60"/>
      <c r="C4" s="60"/>
      <c r="D4" s="60"/>
      <c r="E4" s="60"/>
      <c r="F4" s="60"/>
      <c r="G4" s="60"/>
      <c r="H4" s="60"/>
    </row>
    <row r="5" spans="2:8" ht="19.5" customHeight="1" x14ac:dyDescent="0.25">
      <c r="B5" s="61">
        <f t="array" ref="B5:H5">DaysAndWeeks+DATE(CalendarYear,7,1)-WEEKDAY(DATE(CalendarYear,7,1),(週の開始日="月曜日")+1)+8</f>
        <v>44381</v>
      </c>
      <c r="C5" s="61">
        <v>44382</v>
      </c>
      <c r="D5" s="61">
        <v>44383</v>
      </c>
      <c r="E5" s="61">
        <v>44384</v>
      </c>
      <c r="F5" s="61">
        <v>44385</v>
      </c>
      <c r="G5" s="61">
        <v>44386</v>
      </c>
      <c r="H5" s="61">
        <v>44387</v>
      </c>
    </row>
    <row r="6" spans="2:8" ht="57.95" customHeight="1" x14ac:dyDescent="0.25">
      <c r="B6" s="61"/>
      <c r="C6" s="61"/>
      <c r="D6" s="61"/>
      <c r="E6" s="61"/>
      <c r="F6" s="61"/>
      <c r="G6" s="61"/>
      <c r="H6" s="61"/>
    </row>
    <row r="7" spans="2:8" ht="19.5" customHeight="1" x14ac:dyDescent="0.25">
      <c r="B7" s="60">
        <f t="array" ref="B7:H7">DaysAndWeeks+DATE(CalendarYear,7,1)-WEEKDAY(DATE(CalendarYear,7,1),(週の開始日="月曜日")+1)+15</f>
        <v>44388</v>
      </c>
      <c r="C7" s="60">
        <v>44389</v>
      </c>
      <c r="D7" s="60">
        <v>44390</v>
      </c>
      <c r="E7" s="60">
        <v>44391</v>
      </c>
      <c r="F7" s="60">
        <v>44392</v>
      </c>
      <c r="G7" s="60">
        <v>44393</v>
      </c>
      <c r="H7" s="60">
        <v>44394</v>
      </c>
    </row>
    <row r="8" spans="2:8" ht="57.95" customHeight="1" x14ac:dyDescent="0.25">
      <c r="B8" s="60"/>
      <c r="C8" s="60"/>
      <c r="D8" s="60"/>
      <c r="E8" s="60"/>
      <c r="F8" s="60"/>
      <c r="G8" s="60"/>
      <c r="H8" s="60"/>
    </row>
    <row r="9" spans="2:8" ht="19.5" customHeight="1" x14ac:dyDescent="0.25">
      <c r="B9" s="61">
        <f t="array" ref="B9:H9">DaysAndWeeks+DATE(CalendarYear,7,1)-WEEKDAY(DATE(CalendarYear,7,1),(週の開始日="月曜日")+1)+22</f>
        <v>44395</v>
      </c>
      <c r="C9" s="61">
        <v>44396</v>
      </c>
      <c r="D9" s="61">
        <v>44397</v>
      </c>
      <c r="E9" s="61">
        <v>44398</v>
      </c>
      <c r="F9" s="61">
        <v>44399</v>
      </c>
      <c r="G9" s="61">
        <v>44400</v>
      </c>
      <c r="H9" s="61">
        <v>44401</v>
      </c>
    </row>
    <row r="10" spans="2:8" ht="57.95" customHeight="1" x14ac:dyDescent="0.25">
      <c r="B10" s="61"/>
      <c r="C10" s="61"/>
      <c r="D10" s="61"/>
      <c r="E10" s="61"/>
      <c r="F10" s="61"/>
      <c r="G10" s="61"/>
      <c r="H10" s="61"/>
    </row>
    <row r="11" spans="2:8" ht="19.5" customHeight="1" x14ac:dyDescent="0.25">
      <c r="B11" s="60">
        <f t="array" ref="B11:H11">DaysAndWeeks+DATE(CalendarYear,7,1)-WEEKDAY(DATE(CalendarYear,7,1),(週の開始日="月曜日")+1)+29</f>
        <v>44402</v>
      </c>
      <c r="C11" s="60">
        <v>44403</v>
      </c>
      <c r="D11" s="60">
        <v>44404</v>
      </c>
      <c r="E11" s="60">
        <v>44405</v>
      </c>
      <c r="F11" s="60">
        <v>44406</v>
      </c>
      <c r="G11" s="60">
        <v>44407</v>
      </c>
      <c r="H11" s="60">
        <v>44408</v>
      </c>
    </row>
    <row r="12" spans="2:8" ht="57.95" customHeight="1" x14ac:dyDescent="0.25">
      <c r="B12" s="60"/>
      <c r="C12" s="60"/>
      <c r="D12" s="60"/>
      <c r="E12" s="60"/>
      <c r="F12" s="60"/>
      <c r="G12" s="60"/>
      <c r="H12" s="60"/>
    </row>
    <row r="13" spans="2:8" ht="19.5" customHeight="1" x14ac:dyDescent="0.25">
      <c r="B13" s="61">
        <f t="array" ref="B13:C13">DaysAndWeeks+DATE(CalendarYear,7,1)-WEEKDAY(DATE(CalendarYear,7,1),(週の開始日="月曜日")+1)+36</f>
        <v>44409</v>
      </c>
      <c r="C13" s="61">
        <v>44410</v>
      </c>
      <c r="D13" s="63" t="s">
        <v>0</v>
      </c>
      <c r="E13" s="64"/>
      <c r="F13" s="64"/>
      <c r="G13" s="64"/>
      <c r="H13" s="65"/>
    </row>
    <row r="14" spans="2:8" ht="57.95" customHeight="1" x14ac:dyDescent="0.25">
      <c r="B14" s="61"/>
      <c r="C14" s="61"/>
      <c r="D14" s="15"/>
      <c r="E14" s="66"/>
      <c r="F14" s="66"/>
      <c r="G14" s="66"/>
      <c r="H14" s="67"/>
    </row>
  </sheetData>
  <dataConsolidate/>
  <mergeCells count="1">
    <mergeCell ref="E13:H14"/>
  </mergeCells>
  <phoneticPr fontId="33"/>
  <conditionalFormatting sqref="B11:H11 B13:C13">
    <cfRule type="expression" dxfId="17" priority="4">
      <formula>AND(DAY(B11)&gt;=1,DAY(B11)&lt;=15)</formula>
    </cfRule>
  </conditionalFormatting>
  <conditionalFormatting sqref="B3:G3">
    <cfRule type="expression" dxfId="16" priority="3">
      <formula>DAY(B3)&gt;8</formula>
    </cfRule>
  </conditionalFormatting>
  <conditionalFormatting sqref="D13">
    <cfRule type="expression" dxfId="15" priority="1">
      <formula>AND(DAY(D13)&gt;=1,DAY(D13)&lt;=15)</formula>
    </cfRule>
  </conditionalFormatting>
  <dataValidations count="9">
    <dataValidation allowBlank="1" showInputMessage="1" showErrorMessage="1" prompt="曜日は自動的に決定されます" sqref="C2:H2" xr:uid="{00000000-0002-0000-0600-000000000000}"/>
    <dataValidation allowBlank="1" showErrorMessage="1" prompt="このセルの年は、1 月のワークシートに入力された年に基づいて自動的に更新されます。下のカレンダーには、前の月と次の月の日付が薄い色のフォントで表示されます。" sqref="B1" xr:uid="{00000000-0002-0000-0600-000001000000}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 xr:uid="{00000000-0002-0000-06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4 に新しい曜日を入力します" sqref="B2" xr:uid="{00000000-0002-0000-0600-000003000000}"/>
    <dataValidation allowBlank="1" showInputMessage="1" showErrorMessage="1" prompt="このセルの年が自動的に更新されます。年を変更するには、1 月のワークシートのセル K3 で別の年を選択します。" sqref="C1" xr:uid="{00000000-0002-0000-0600-000004000000}"/>
    <dataValidation allowBlank="1" showInputMessage="1" showErrorMessage="1" prompt="7 月の月間カレンダー" sqref="A1" xr:uid="{00000000-0002-0000-0600-000005000000}"/>
    <dataValidation allowBlank="1" showInputMessage="1" showErrorMessage="1" prompt="右側のセルにメモを入力します" sqref="D13:D14" xr:uid="{00000000-0002-0000-0600-000006000000}"/>
    <dataValidation allowBlank="1" showInputMessage="1" showErrorMessage="1" prompt="このセルにメモを入力します" sqref="E13:H14" xr:uid="{00000000-0002-0000-0600-000007000000}"/>
    <dataValidation allowBlank="1" showInputMessage="1" showErrorMessage="1" prompt="この行と行 6、8、10、12、14 は、上のセルのカレンダー日に関連する毎日のメモを入力するためのセルです" sqref="B4" xr:uid="{00000000-0002-0000-0600-000008000000}"/>
  </dataValidations>
  <printOptions horizontalCentered="1" verticalCentered="1"/>
  <pageMargins left="0.7" right="0.7" top="0.75" bottom="0.75" header="0.3" footer="0.3"/>
  <pageSetup paperSize="9" scale="84" orientation="landscape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8"/>
    <pageSetUpPr fitToPage="1"/>
  </sheetPr>
  <dimension ref="B1:H14"/>
  <sheetViews>
    <sheetView showGridLines="0" zoomScale="90" zoomScaleNormal="9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0.6640625" style="1" customWidth="1"/>
    <col min="11" max="16384" width="8.88671875" style="1"/>
  </cols>
  <sheetData>
    <row r="1" spans="2:8" ht="59.25" customHeight="1" x14ac:dyDescent="0.25">
      <c r="B1" s="32" t="str">
        <f>CalendarYear&amp;"年8月 "</f>
        <v xml:space="preserve">2021年8月 </v>
      </c>
      <c r="C1" s="33"/>
      <c r="D1" s="33"/>
      <c r="E1" s="34"/>
      <c r="F1" s="34"/>
      <c r="G1" s="34"/>
      <c r="H1" s="35"/>
    </row>
    <row r="2" spans="2:8" ht="21.75" customHeight="1" x14ac:dyDescent="0.25">
      <c r="B2" s="7" t="str">
        <f>IF(週の開始日="日曜日", "日曜日","月曜日")</f>
        <v>日曜日</v>
      </c>
      <c r="C2" s="7" t="str">
        <f t="shared" ref="C2:H2" si="0">UPPER(TEXT(C3,"aaaa"))</f>
        <v>月曜日</v>
      </c>
      <c r="D2" s="7" t="str">
        <f t="shared" si="0"/>
        <v>火曜日</v>
      </c>
      <c r="E2" s="7" t="str">
        <f t="shared" si="0"/>
        <v>水曜日</v>
      </c>
      <c r="F2" s="7" t="str">
        <f t="shared" si="0"/>
        <v>木曜日</v>
      </c>
      <c r="G2" s="7" t="str">
        <f t="shared" si="0"/>
        <v>金曜日</v>
      </c>
      <c r="H2" s="7" t="str">
        <f t="shared" si="0"/>
        <v>土曜日</v>
      </c>
    </row>
    <row r="3" spans="2:8" ht="19.5" customHeight="1" x14ac:dyDescent="0.25">
      <c r="B3" s="60">
        <f t="array" ref="B3:H3">DaysAndWeeks+DATE(CalendarYear,8,1)-WEEKDAY(DATE(CalendarYear,8,1),(週の開始日="月曜日")+1)+1</f>
        <v>44409</v>
      </c>
      <c r="C3" s="60">
        <v>44410</v>
      </c>
      <c r="D3" s="60">
        <v>44411</v>
      </c>
      <c r="E3" s="60">
        <v>44412</v>
      </c>
      <c r="F3" s="60">
        <v>44413</v>
      </c>
      <c r="G3" s="60">
        <v>44414</v>
      </c>
      <c r="H3" s="60">
        <v>44415</v>
      </c>
    </row>
    <row r="4" spans="2:8" ht="57.95" customHeight="1" x14ac:dyDescent="0.25">
      <c r="B4" s="60"/>
      <c r="C4" s="60"/>
      <c r="D4" s="60"/>
      <c r="E4" s="60"/>
      <c r="F4" s="60"/>
      <c r="G4" s="60"/>
      <c r="H4" s="60"/>
    </row>
    <row r="5" spans="2:8" ht="19.5" customHeight="1" x14ac:dyDescent="0.25">
      <c r="B5" s="61">
        <f t="array" ref="B5:H5">DaysAndWeeks+DATE(CalendarYear,8,1)-WEEKDAY(DATE(CalendarYear,8,1),(週の開始日="月曜日")+1)+8</f>
        <v>44416</v>
      </c>
      <c r="C5" s="61">
        <v>44417</v>
      </c>
      <c r="D5" s="61">
        <v>44418</v>
      </c>
      <c r="E5" s="61">
        <v>44419</v>
      </c>
      <c r="F5" s="61">
        <v>44420</v>
      </c>
      <c r="G5" s="61">
        <v>44421</v>
      </c>
      <c r="H5" s="61">
        <v>44422</v>
      </c>
    </row>
    <row r="6" spans="2:8" ht="57.95" customHeight="1" x14ac:dyDescent="0.25">
      <c r="B6" s="61"/>
      <c r="C6" s="61"/>
      <c r="D6" s="61"/>
      <c r="E6" s="61"/>
      <c r="F6" s="61"/>
      <c r="G6" s="61"/>
      <c r="H6" s="61"/>
    </row>
    <row r="7" spans="2:8" ht="19.5" customHeight="1" x14ac:dyDescent="0.25">
      <c r="B7" s="60">
        <f t="array" ref="B7:H7">DaysAndWeeks+DATE(CalendarYear,8,1)-WEEKDAY(DATE(CalendarYear,8,1),(週の開始日="月曜日")+1)+15</f>
        <v>44423</v>
      </c>
      <c r="C7" s="60">
        <v>44424</v>
      </c>
      <c r="D7" s="60">
        <v>44425</v>
      </c>
      <c r="E7" s="60">
        <v>44426</v>
      </c>
      <c r="F7" s="60">
        <v>44427</v>
      </c>
      <c r="G7" s="60">
        <v>44428</v>
      </c>
      <c r="H7" s="60">
        <v>44429</v>
      </c>
    </row>
    <row r="8" spans="2:8" ht="57.95" customHeight="1" x14ac:dyDescent="0.25">
      <c r="B8" s="60"/>
      <c r="C8" s="60"/>
      <c r="D8" s="60"/>
      <c r="E8" s="60"/>
      <c r="F8" s="60"/>
      <c r="G8" s="60"/>
      <c r="H8" s="60"/>
    </row>
    <row r="9" spans="2:8" ht="19.5" customHeight="1" x14ac:dyDescent="0.25">
      <c r="B9" s="61">
        <f t="array" ref="B9:H9">DaysAndWeeks+DATE(CalendarYear,8,1)-WEEKDAY(DATE(CalendarYear,8,1),(週の開始日="月曜日")+1)+22</f>
        <v>44430</v>
      </c>
      <c r="C9" s="61">
        <v>44431</v>
      </c>
      <c r="D9" s="61">
        <v>44432</v>
      </c>
      <c r="E9" s="61">
        <v>44433</v>
      </c>
      <c r="F9" s="61">
        <v>44434</v>
      </c>
      <c r="G9" s="61">
        <v>44435</v>
      </c>
      <c r="H9" s="61">
        <v>44436</v>
      </c>
    </row>
    <row r="10" spans="2:8" ht="57.95" customHeight="1" x14ac:dyDescent="0.25">
      <c r="B10" s="61"/>
      <c r="C10" s="61"/>
      <c r="D10" s="61"/>
      <c r="E10" s="61"/>
      <c r="F10" s="61"/>
      <c r="G10" s="61"/>
      <c r="H10" s="61"/>
    </row>
    <row r="11" spans="2:8" ht="19.5" customHeight="1" x14ac:dyDescent="0.25">
      <c r="B11" s="60">
        <f t="array" ref="B11:H11">DaysAndWeeks+DATE(CalendarYear,8,1)-WEEKDAY(DATE(CalendarYear,8,1),(週の開始日="月曜日")+1)+29</f>
        <v>44437</v>
      </c>
      <c r="C11" s="60">
        <v>44438</v>
      </c>
      <c r="D11" s="60">
        <v>44439</v>
      </c>
      <c r="E11" s="60">
        <v>44440</v>
      </c>
      <c r="F11" s="60">
        <v>44441</v>
      </c>
      <c r="G11" s="60">
        <v>44442</v>
      </c>
      <c r="H11" s="60">
        <v>44443</v>
      </c>
    </row>
    <row r="12" spans="2:8" ht="57.95" customHeight="1" x14ac:dyDescent="0.25">
      <c r="B12" s="60"/>
      <c r="C12" s="60"/>
      <c r="D12" s="60"/>
      <c r="E12" s="60"/>
      <c r="F12" s="60"/>
      <c r="G12" s="60"/>
      <c r="H12" s="60"/>
    </row>
    <row r="13" spans="2:8" ht="19.5" customHeight="1" x14ac:dyDescent="0.25">
      <c r="B13" s="61">
        <f t="array" ref="B13:C13">DaysAndWeeks+DATE(CalendarYear,8,1)-WEEKDAY(DATE(CalendarYear,8,1),(週の開始日="月曜日")+1)+36</f>
        <v>44444</v>
      </c>
      <c r="C13" s="61">
        <v>44445</v>
      </c>
      <c r="D13" s="63" t="s">
        <v>0</v>
      </c>
      <c r="E13" s="64"/>
      <c r="F13" s="64"/>
      <c r="G13" s="64"/>
      <c r="H13" s="65"/>
    </row>
    <row r="14" spans="2:8" ht="57.95" customHeight="1" x14ac:dyDescent="0.25">
      <c r="B14" s="61"/>
      <c r="C14" s="61"/>
      <c r="D14" s="15"/>
      <c r="E14" s="66"/>
      <c r="F14" s="66"/>
      <c r="G14" s="66"/>
      <c r="H14" s="67"/>
    </row>
  </sheetData>
  <mergeCells count="1">
    <mergeCell ref="E13:H14"/>
  </mergeCells>
  <phoneticPr fontId="33"/>
  <conditionalFormatting sqref="B11:H11 B13:C13">
    <cfRule type="expression" dxfId="14" priority="4">
      <formula>AND(DAY(B11)&gt;=1,DAY(B11)&lt;=15)</formula>
    </cfRule>
  </conditionalFormatting>
  <conditionalFormatting sqref="B3:G3">
    <cfRule type="expression" dxfId="13" priority="3">
      <formula>DAY(B3)&gt;8</formula>
    </cfRule>
  </conditionalFormatting>
  <conditionalFormatting sqref="D13">
    <cfRule type="expression" dxfId="12" priority="1">
      <formula>AND(DAY(D13)&gt;=1,DAY(D13)&lt;=15)</formula>
    </cfRule>
  </conditionalFormatting>
  <dataValidations count="9">
    <dataValidation allowBlank="1" showInputMessage="1" showErrorMessage="1" prompt="曜日は自動的に決定されます" sqref="C2:H2" xr:uid="{00000000-0002-0000-0700-000000000000}"/>
    <dataValidation allowBlank="1" showErrorMessage="1" prompt="このセルの年は、1 月のワークシートに入力された年に基づいて自動的に更新されます。下のカレンダーには、前の月と次の月の日付が薄い色のフォントで表示されます。" sqref="B1" xr:uid="{00000000-0002-0000-0700-000001000000}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 xr:uid="{00000000-0002-0000-07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4 に新しい曜日を入力します" sqref="B2" xr:uid="{00000000-0002-0000-0700-000003000000}"/>
    <dataValidation allowBlank="1" showInputMessage="1" showErrorMessage="1" prompt="8 月の月間カレンダー" sqref="A1" xr:uid="{00000000-0002-0000-0700-000005000000}"/>
    <dataValidation allowBlank="1" showInputMessage="1" showErrorMessage="1" prompt="右側のセルにメモを入力します" sqref="D13:D14" xr:uid="{00000000-0002-0000-0700-000006000000}"/>
    <dataValidation allowBlank="1" showInputMessage="1" showErrorMessage="1" prompt="このセルにメモを入力します" sqref="E13:H14" xr:uid="{00000000-0002-0000-0700-000007000000}"/>
    <dataValidation allowBlank="1" showInputMessage="1" showErrorMessage="1" prompt="この行と行 6、8、10、12、14 は、上のセルのカレンダー日に関連する毎日のメモを入力するためのセルです" sqref="B4" xr:uid="{00000000-0002-0000-0700-000008000000}"/>
    <dataValidation allowBlank="1" showInputMessage="1" showErrorMessage="1" prompt="このセルの年が自動的に更新されます。年を変更するには、1 月のワークシートのセル K3 で別の年を選択します。" sqref="C1" xr:uid="{66CA7BBB-AB5C-45C6-8652-E95B2C7872CF}"/>
  </dataValidations>
  <printOptions horizontalCentered="1" verticalCentered="1"/>
  <pageMargins left="0.7" right="0.7" top="0.75" bottom="0.75" header="0.3" footer="0.3"/>
  <pageSetup paperSize="9" scale="84" orientation="landscape" r:id="rId1"/>
  <headerFooter differentFirst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8" tint="-0.249977111117893"/>
    <pageSetUpPr fitToPage="1"/>
  </sheetPr>
  <dimension ref="B1:H14"/>
  <sheetViews>
    <sheetView showGridLines="0" zoomScale="90" zoomScaleNormal="9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0.6640625" style="1" customWidth="1"/>
    <col min="11" max="16384" width="8.88671875" style="1"/>
  </cols>
  <sheetData>
    <row r="1" spans="2:8" ht="59.25" customHeight="1" x14ac:dyDescent="0.25">
      <c r="B1" s="28" t="str">
        <f>CalendarYear&amp;"年9月 "</f>
        <v xml:space="preserve">2021年9月 </v>
      </c>
      <c r="C1" s="29"/>
      <c r="D1" s="29"/>
      <c r="E1" s="30"/>
      <c r="F1" s="30"/>
      <c r="G1" s="30"/>
      <c r="H1" s="31"/>
    </row>
    <row r="2" spans="2:8" ht="21.75" customHeight="1" x14ac:dyDescent="0.25">
      <c r="B2" s="7" t="str">
        <f>IF(週の開始日="日曜日", "日曜日","月曜日")</f>
        <v>日曜日</v>
      </c>
      <c r="C2" s="7" t="str">
        <f t="shared" ref="C2:H2" si="0">UPPER(TEXT(C3,"aaaa"))</f>
        <v>月曜日</v>
      </c>
      <c r="D2" s="7" t="str">
        <f t="shared" si="0"/>
        <v>火曜日</v>
      </c>
      <c r="E2" s="7" t="str">
        <f t="shared" si="0"/>
        <v>水曜日</v>
      </c>
      <c r="F2" s="7" t="str">
        <f t="shared" si="0"/>
        <v>木曜日</v>
      </c>
      <c r="G2" s="7" t="str">
        <f t="shared" si="0"/>
        <v>金曜日</v>
      </c>
      <c r="H2" s="7" t="str">
        <f t="shared" si="0"/>
        <v>土曜日</v>
      </c>
    </row>
    <row r="3" spans="2:8" ht="19.5" customHeight="1" x14ac:dyDescent="0.25">
      <c r="B3" s="60">
        <f t="array" ref="B3:H3">DaysAndWeeks+DATE(CalendarYear,9,1)-WEEKDAY(DATE(CalendarYear,9,1),(週の開始日="月曜日")+1)+1</f>
        <v>44437</v>
      </c>
      <c r="C3" s="60">
        <v>44438</v>
      </c>
      <c r="D3" s="60">
        <v>44439</v>
      </c>
      <c r="E3" s="60">
        <v>44440</v>
      </c>
      <c r="F3" s="60">
        <v>44441</v>
      </c>
      <c r="G3" s="60">
        <v>44442</v>
      </c>
      <c r="H3" s="60">
        <v>44443</v>
      </c>
    </row>
    <row r="4" spans="2:8" ht="57.95" customHeight="1" x14ac:dyDescent="0.25">
      <c r="B4" s="60"/>
      <c r="C4" s="60"/>
      <c r="D4" s="60"/>
      <c r="E4" s="60"/>
      <c r="F4" s="60"/>
      <c r="G4" s="60"/>
      <c r="H4" s="60"/>
    </row>
    <row r="5" spans="2:8" ht="19.5" customHeight="1" x14ac:dyDescent="0.25">
      <c r="B5" s="61">
        <f t="array" ref="B5:H5">DaysAndWeeks+DATE(CalendarYear,9,1)-WEEKDAY(DATE(CalendarYear,9,1),(週の開始日="月曜日")+1)+8</f>
        <v>44444</v>
      </c>
      <c r="C5" s="61">
        <v>44445</v>
      </c>
      <c r="D5" s="61">
        <v>44446</v>
      </c>
      <c r="E5" s="61">
        <v>44447</v>
      </c>
      <c r="F5" s="61">
        <v>44448</v>
      </c>
      <c r="G5" s="61">
        <v>44449</v>
      </c>
      <c r="H5" s="61">
        <v>44450</v>
      </c>
    </row>
    <row r="6" spans="2:8" ht="57.95" customHeight="1" x14ac:dyDescent="0.25">
      <c r="B6" s="61"/>
      <c r="C6" s="61"/>
      <c r="D6" s="61"/>
      <c r="E6" s="61"/>
      <c r="F6" s="61"/>
      <c r="G6" s="61"/>
      <c r="H6" s="61"/>
    </row>
    <row r="7" spans="2:8" ht="19.5" customHeight="1" x14ac:dyDescent="0.25">
      <c r="B7" s="60">
        <f t="array" ref="B7:H7">DaysAndWeeks+DATE(CalendarYear,9,1)-WEEKDAY(DATE(CalendarYear,9,1),(週の開始日="月曜日")+1)+15</f>
        <v>44451</v>
      </c>
      <c r="C7" s="60">
        <v>44452</v>
      </c>
      <c r="D7" s="60">
        <v>44453</v>
      </c>
      <c r="E7" s="60">
        <v>44454</v>
      </c>
      <c r="F7" s="60">
        <v>44455</v>
      </c>
      <c r="G7" s="60">
        <v>44456</v>
      </c>
      <c r="H7" s="60">
        <v>44457</v>
      </c>
    </row>
    <row r="8" spans="2:8" ht="57.95" customHeight="1" x14ac:dyDescent="0.25">
      <c r="B8" s="60"/>
      <c r="C8" s="60"/>
      <c r="D8" s="60"/>
      <c r="E8" s="60"/>
      <c r="F8" s="60"/>
      <c r="G8" s="60"/>
      <c r="H8" s="60"/>
    </row>
    <row r="9" spans="2:8" ht="19.5" customHeight="1" x14ac:dyDescent="0.25">
      <c r="B9" s="61">
        <f t="array" ref="B9:H9">DaysAndWeeks+DATE(CalendarYear,9,1)-WEEKDAY(DATE(CalendarYear,9,1),(週の開始日="月曜日")+1)+22</f>
        <v>44458</v>
      </c>
      <c r="C9" s="61">
        <v>44459</v>
      </c>
      <c r="D9" s="61">
        <v>44460</v>
      </c>
      <c r="E9" s="61">
        <v>44461</v>
      </c>
      <c r="F9" s="61">
        <v>44462</v>
      </c>
      <c r="G9" s="61">
        <v>44463</v>
      </c>
      <c r="H9" s="61">
        <v>44464</v>
      </c>
    </row>
    <row r="10" spans="2:8" ht="57.95" customHeight="1" x14ac:dyDescent="0.25">
      <c r="B10" s="61"/>
      <c r="C10" s="61"/>
      <c r="D10" s="61"/>
      <c r="E10" s="61"/>
      <c r="F10" s="61"/>
      <c r="G10" s="61"/>
      <c r="H10" s="61"/>
    </row>
    <row r="11" spans="2:8" ht="19.5" customHeight="1" x14ac:dyDescent="0.25">
      <c r="B11" s="60">
        <f t="array" ref="B11:H11">DaysAndWeeks+DATE(CalendarYear,9,1)-WEEKDAY(DATE(CalendarYear,9,1),(週の開始日="月曜日")+1)+29</f>
        <v>44465</v>
      </c>
      <c r="C11" s="60">
        <v>44466</v>
      </c>
      <c r="D11" s="60">
        <v>44467</v>
      </c>
      <c r="E11" s="60">
        <v>44468</v>
      </c>
      <c r="F11" s="60">
        <v>44469</v>
      </c>
      <c r="G11" s="60">
        <v>44470</v>
      </c>
      <c r="H11" s="60">
        <v>44471</v>
      </c>
    </row>
    <row r="12" spans="2:8" ht="57.95" customHeight="1" x14ac:dyDescent="0.25">
      <c r="B12" s="60"/>
      <c r="C12" s="60"/>
      <c r="D12" s="60"/>
      <c r="E12" s="60"/>
      <c r="F12" s="60"/>
      <c r="G12" s="60"/>
      <c r="H12" s="60"/>
    </row>
    <row r="13" spans="2:8" ht="19.5" customHeight="1" x14ac:dyDescent="0.25">
      <c r="B13" s="61">
        <f t="array" ref="B13:C13">DaysAndWeeks+DATE(CalendarYear,9,1)-WEEKDAY(DATE(CalendarYear,9,1),(週の開始日="月曜日")+1)+36</f>
        <v>44472</v>
      </c>
      <c r="C13" s="61">
        <v>44473</v>
      </c>
      <c r="D13" s="63" t="s">
        <v>0</v>
      </c>
      <c r="E13" s="64"/>
      <c r="F13" s="64"/>
      <c r="G13" s="64"/>
      <c r="H13" s="65"/>
    </row>
    <row r="14" spans="2:8" ht="57.95" customHeight="1" x14ac:dyDescent="0.25">
      <c r="B14" s="61"/>
      <c r="C14" s="61"/>
      <c r="D14" s="15"/>
      <c r="E14" s="66"/>
      <c r="F14" s="66"/>
      <c r="G14" s="66"/>
      <c r="H14" s="67"/>
    </row>
  </sheetData>
  <mergeCells count="1">
    <mergeCell ref="E13:H14"/>
  </mergeCells>
  <phoneticPr fontId="33"/>
  <conditionalFormatting sqref="B11:H11 B13:C13">
    <cfRule type="expression" dxfId="11" priority="4">
      <formula>AND(DAY(B11)&gt;=1,DAY(B11)&lt;=15)</formula>
    </cfRule>
  </conditionalFormatting>
  <conditionalFormatting sqref="B3:G3">
    <cfRule type="expression" dxfId="10" priority="3">
      <formula>DAY(B3)&gt;8</formula>
    </cfRule>
  </conditionalFormatting>
  <conditionalFormatting sqref="D13">
    <cfRule type="expression" dxfId="9" priority="1">
      <formula>AND(DAY(D13)&gt;=1,DAY(D13)&lt;=15)</formula>
    </cfRule>
  </conditionalFormatting>
  <dataValidations count="9">
    <dataValidation allowBlank="1" showInputMessage="1" showErrorMessage="1" prompt="曜日は自動的に決定されます" sqref="C2:H2" xr:uid="{00000000-0002-0000-0800-000000000000}"/>
    <dataValidation allowBlank="1" showErrorMessage="1" prompt="このセルの年は、1 月のワークシートに入力された年に基づいて自動的に更新されます。下のカレンダーには、前の月と次の月の日付が薄い色のフォントで表示されます。" sqref="B1" xr:uid="{00000000-0002-0000-0800-000001000000}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 xr:uid="{00000000-0002-0000-08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4 に新しい曜日を入力します" sqref="B2" xr:uid="{00000000-0002-0000-0800-000003000000}"/>
    <dataValidation allowBlank="1" showInputMessage="1" showErrorMessage="1" prompt="9 月の月間カレンダー" sqref="A1" xr:uid="{00000000-0002-0000-0800-000005000000}"/>
    <dataValidation allowBlank="1" showInputMessage="1" showErrorMessage="1" prompt="右側のセルにメモを入力します" sqref="D13:D14" xr:uid="{00000000-0002-0000-0800-000006000000}"/>
    <dataValidation allowBlank="1" showInputMessage="1" showErrorMessage="1" prompt="このセルにメモを入力します" sqref="E13:H14" xr:uid="{00000000-0002-0000-0800-000007000000}"/>
    <dataValidation allowBlank="1" showInputMessage="1" showErrorMessage="1" prompt="この行と行 6、8、10、12、14 は、上のセルのカレンダー日に関連する毎日のメモを入力するためのセルです" sqref="B4" xr:uid="{00000000-0002-0000-0800-000008000000}"/>
    <dataValidation allowBlank="1" showInputMessage="1" showErrorMessage="1" prompt="このセルの年が自動的に更新されます。年を変更するには、1 月のワークシートのセル K3 で別の年を選択します。" sqref="C1" xr:uid="{4435369A-E4BA-4CCE-AFA8-841FBD5E4294}"/>
  </dataValidations>
  <printOptions horizontalCentered="1" verticalCentered="1"/>
  <pageMargins left="0.7" right="0.7" top="0.75" bottom="0.75" header="0.3" footer="0.3"/>
  <pageSetup paperSize="9" scale="84" orientation="landscape" r:id="rId1"/>
  <headerFooter differentFirst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9" tint="-0.249977111117893"/>
    <pageSetUpPr fitToPage="1"/>
  </sheetPr>
  <dimension ref="B1:H14"/>
  <sheetViews>
    <sheetView showGridLines="0" zoomScale="90" zoomScaleNormal="9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6384" width="8.88671875" style="1"/>
  </cols>
  <sheetData>
    <row r="1" spans="2:8" ht="59.25" customHeight="1" x14ac:dyDescent="0.25">
      <c r="B1" s="24" t="str">
        <f>CalendarYear&amp;"年10月 "</f>
        <v xml:space="preserve">2021年10月 </v>
      </c>
      <c r="C1" s="25"/>
      <c r="D1" s="25"/>
      <c r="E1" s="26"/>
      <c r="F1" s="26"/>
      <c r="G1" s="26"/>
      <c r="H1" s="27"/>
    </row>
    <row r="2" spans="2:8" ht="21.75" customHeight="1" x14ac:dyDescent="0.25">
      <c r="B2" s="7" t="str">
        <f>IF(週の開始日="日曜日", "日曜日","月曜日")</f>
        <v>日曜日</v>
      </c>
      <c r="C2" s="7" t="str">
        <f t="shared" ref="C2:H2" si="0">UPPER(TEXT(C3,"aaaa"))</f>
        <v>月曜日</v>
      </c>
      <c r="D2" s="7" t="str">
        <f t="shared" si="0"/>
        <v>火曜日</v>
      </c>
      <c r="E2" s="7" t="str">
        <f t="shared" si="0"/>
        <v>水曜日</v>
      </c>
      <c r="F2" s="7" t="str">
        <f t="shared" si="0"/>
        <v>木曜日</v>
      </c>
      <c r="G2" s="7" t="str">
        <f t="shared" si="0"/>
        <v>金曜日</v>
      </c>
      <c r="H2" s="7" t="str">
        <f t="shared" si="0"/>
        <v>土曜日</v>
      </c>
    </row>
    <row r="3" spans="2:8" ht="19.5" customHeight="1" x14ac:dyDescent="0.25">
      <c r="B3" s="60">
        <f t="array" ref="B3:H3">DaysAndWeeks+DATE(CalendarYear,10,1)-WEEKDAY(DATE(CalendarYear,10,1),(週の開始日="月曜日")+1)+1</f>
        <v>44465</v>
      </c>
      <c r="C3" s="60">
        <v>44466</v>
      </c>
      <c r="D3" s="60">
        <v>44467</v>
      </c>
      <c r="E3" s="60">
        <v>44468</v>
      </c>
      <c r="F3" s="60">
        <v>44469</v>
      </c>
      <c r="G3" s="60">
        <v>44470</v>
      </c>
      <c r="H3" s="60">
        <v>44471</v>
      </c>
    </row>
    <row r="4" spans="2:8" ht="57.95" customHeight="1" x14ac:dyDescent="0.25">
      <c r="B4" s="60"/>
      <c r="C4" s="60"/>
      <c r="D4" s="60"/>
      <c r="E4" s="60"/>
      <c r="F4" s="60"/>
      <c r="G4" s="60"/>
      <c r="H4" s="60"/>
    </row>
    <row r="5" spans="2:8" ht="19.5" customHeight="1" x14ac:dyDescent="0.25">
      <c r="B5" s="61">
        <f t="array" ref="B5:H5">DaysAndWeeks+DATE(CalendarYear,10,1)-WEEKDAY(DATE(CalendarYear,10,1),(週の開始日="月曜日")+1)+8</f>
        <v>44472</v>
      </c>
      <c r="C5" s="61">
        <v>44473</v>
      </c>
      <c r="D5" s="61">
        <v>44474</v>
      </c>
      <c r="E5" s="61">
        <v>44475</v>
      </c>
      <c r="F5" s="61">
        <v>44476</v>
      </c>
      <c r="G5" s="61">
        <v>44477</v>
      </c>
      <c r="H5" s="61">
        <v>44478</v>
      </c>
    </row>
    <row r="6" spans="2:8" ht="57.95" customHeight="1" x14ac:dyDescent="0.25">
      <c r="B6" s="61"/>
      <c r="C6" s="61"/>
      <c r="D6" s="61"/>
      <c r="E6" s="61"/>
      <c r="F6" s="61"/>
      <c r="G6" s="61"/>
      <c r="H6" s="61"/>
    </row>
    <row r="7" spans="2:8" ht="19.5" customHeight="1" x14ac:dyDescent="0.25">
      <c r="B7" s="60">
        <f t="array" ref="B7:H7">DaysAndWeeks+DATE(CalendarYear,10,1)-WEEKDAY(DATE(CalendarYear,10,1),(週の開始日="月曜日")+1)+15</f>
        <v>44479</v>
      </c>
      <c r="C7" s="60">
        <v>44480</v>
      </c>
      <c r="D7" s="60">
        <v>44481</v>
      </c>
      <c r="E7" s="60">
        <v>44482</v>
      </c>
      <c r="F7" s="60">
        <v>44483</v>
      </c>
      <c r="G7" s="60">
        <v>44484</v>
      </c>
      <c r="H7" s="60">
        <v>44485</v>
      </c>
    </row>
    <row r="8" spans="2:8" ht="57.95" customHeight="1" x14ac:dyDescent="0.25">
      <c r="B8" s="60"/>
      <c r="C8" s="60"/>
      <c r="D8" s="60"/>
      <c r="E8" s="60"/>
      <c r="F8" s="60"/>
      <c r="G8" s="60"/>
      <c r="H8" s="60"/>
    </row>
    <row r="9" spans="2:8" ht="19.5" customHeight="1" x14ac:dyDescent="0.25">
      <c r="B9" s="61">
        <f t="array" ref="B9:H9">DaysAndWeeks+DATE(CalendarYear,10,1)-WEEKDAY(DATE(CalendarYear,10,1),(週の開始日="月曜日")+1)+22</f>
        <v>44486</v>
      </c>
      <c r="C9" s="61">
        <v>44487</v>
      </c>
      <c r="D9" s="61">
        <v>44488</v>
      </c>
      <c r="E9" s="61">
        <v>44489</v>
      </c>
      <c r="F9" s="61">
        <v>44490</v>
      </c>
      <c r="G9" s="61">
        <v>44491</v>
      </c>
      <c r="H9" s="61">
        <v>44492</v>
      </c>
    </row>
    <row r="10" spans="2:8" ht="57.95" customHeight="1" x14ac:dyDescent="0.25">
      <c r="B10" s="61"/>
      <c r="C10" s="61"/>
      <c r="D10" s="61"/>
      <c r="E10" s="61"/>
      <c r="F10" s="61"/>
      <c r="G10" s="61"/>
      <c r="H10" s="61"/>
    </row>
    <row r="11" spans="2:8" ht="19.5" customHeight="1" x14ac:dyDescent="0.25">
      <c r="B11" s="60">
        <f t="array" ref="B11:H11">DaysAndWeeks+DATE(CalendarYear,10,1)-WEEKDAY(DATE(CalendarYear,10,1),(週の開始日="月曜日")+1)+29</f>
        <v>44493</v>
      </c>
      <c r="C11" s="60">
        <v>44494</v>
      </c>
      <c r="D11" s="60">
        <v>44495</v>
      </c>
      <c r="E11" s="60">
        <v>44496</v>
      </c>
      <c r="F11" s="60">
        <v>44497</v>
      </c>
      <c r="G11" s="60">
        <v>44498</v>
      </c>
      <c r="H11" s="60">
        <v>44499</v>
      </c>
    </row>
    <row r="12" spans="2:8" ht="57.95" customHeight="1" x14ac:dyDescent="0.25">
      <c r="B12" s="60"/>
      <c r="C12" s="60"/>
      <c r="D12" s="60"/>
      <c r="E12" s="60"/>
      <c r="F12" s="60"/>
      <c r="G12" s="60"/>
      <c r="H12" s="60"/>
    </row>
    <row r="13" spans="2:8" ht="19.5" customHeight="1" x14ac:dyDescent="0.25">
      <c r="B13" s="61">
        <f t="array" ref="B13:C13">DaysAndWeeks+DATE(CalendarYear,10,1)-WEEKDAY(DATE(CalendarYear,10,1),(週の開始日="月曜日")+1)+36</f>
        <v>44500</v>
      </c>
      <c r="C13" s="61">
        <v>44501</v>
      </c>
      <c r="D13" s="63" t="s">
        <v>0</v>
      </c>
      <c r="E13" s="64"/>
      <c r="F13" s="64"/>
      <c r="G13" s="64"/>
      <c r="H13" s="65"/>
    </row>
    <row r="14" spans="2:8" ht="57.95" customHeight="1" x14ac:dyDescent="0.25">
      <c r="B14" s="61"/>
      <c r="C14" s="61"/>
      <c r="D14" s="15"/>
      <c r="E14" s="66"/>
      <c r="F14" s="66"/>
      <c r="G14" s="66"/>
      <c r="H14" s="67"/>
    </row>
  </sheetData>
  <mergeCells count="1">
    <mergeCell ref="E13:H14"/>
  </mergeCells>
  <phoneticPr fontId="33"/>
  <conditionalFormatting sqref="B11:H11 B13:C13">
    <cfRule type="expression" dxfId="8" priority="4">
      <formula>AND(DAY(B11)&gt;=1,DAY(B11)&lt;=15)</formula>
    </cfRule>
  </conditionalFormatting>
  <conditionalFormatting sqref="B3:G3">
    <cfRule type="expression" dxfId="7" priority="3">
      <formula>DAY(B3)&gt;8</formula>
    </cfRule>
  </conditionalFormatting>
  <conditionalFormatting sqref="D13">
    <cfRule type="expression" dxfId="6" priority="1">
      <formula>AND(DAY(D13)&gt;=1,DAY(D13)&lt;=15)</formula>
    </cfRule>
  </conditionalFormatting>
  <dataValidations count="9">
    <dataValidation allowBlank="1" showInputMessage="1" showErrorMessage="1" prompt="曜日は自動的に決定されます" sqref="C2:H2" xr:uid="{00000000-0002-0000-0900-000000000000}"/>
    <dataValidation allowBlank="1" showErrorMessage="1" prompt="このセルの年は、1 月のワークシートに入力された年に基づいて自動的に更新されます。下のカレンダーには、前の月と次の月の日付が薄い色のフォントで表示されます。" sqref="B1" xr:uid="{00000000-0002-0000-0900-000001000000}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 xr:uid="{00000000-0002-0000-09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4 に新しい曜日を入力します" sqref="B2" xr:uid="{00000000-0002-0000-0900-000003000000}"/>
    <dataValidation allowBlank="1" showInputMessage="1" showErrorMessage="1" prompt="10 月の月間カレンダー" sqref="A1" xr:uid="{00000000-0002-0000-0900-000005000000}"/>
    <dataValidation allowBlank="1" showInputMessage="1" showErrorMessage="1" prompt="右側のセルにメモを入力します" sqref="D13:D14" xr:uid="{00000000-0002-0000-0900-000006000000}"/>
    <dataValidation allowBlank="1" showInputMessage="1" showErrorMessage="1" prompt="このセルにメモを入力します" sqref="E13:H14" xr:uid="{00000000-0002-0000-0900-000007000000}"/>
    <dataValidation allowBlank="1" showInputMessage="1" showErrorMessage="1" prompt="この行と行 6、8、10、12、14 は、上のセルのカレンダー日に関連する毎日のメモを入力するためのセルです" sqref="B4" xr:uid="{00000000-0002-0000-0900-000008000000}"/>
    <dataValidation allowBlank="1" showInputMessage="1" showErrorMessage="1" prompt="このセルの年が自動的に更新されます。年を変更するには、1 月のワークシートのセル K3 で別の年を選択します。" sqref="C1" xr:uid="{873421E6-8E6D-4E29-8E27-EC2434AD0373}"/>
  </dataValidations>
  <printOptions horizontalCentered="1" verticalCentered="1"/>
  <pageMargins left="0.7" right="0.7" top="0.75" bottom="0.75" header="0.3" footer="0.3"/>
  <pageSetup paperSize="9" scale="84" orientation="landscape" r:id="rId1"/>
  <headerFooter differentFirs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9" tint="-0.499984740745262"/>
    <pageSetUpPr fitToPage="1"/>
  </sheetPr>
  <dimension ref="B1:H14"/>
  <sheetViews>
    <sheetView showGridLines="0" zoomScale="90" zoomScaleNormal="9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6384" width="8.88671875" style="1"/>
  </cols>
  <sheetData>
    <row r="1" spans="2:8" ht="59.25" customHeight="1" x14ac:dyDescent="0.25">
      <c r="B1" s="20" t="str">
        <f>CalendarYear&amp;"年11月 "</f>
        <v xml:space="preserve">2021年11月 </v>
      </c>
      <c r="C1" s="21"/>
      <c r="D1" s="21"/>
      <c r="E1" s="22"/>
      <c r="F1" s="22"/>
      <c r="G1" s="22"/>
      <c r="H1" s="23"/>
    </row>
    <row r="2" spans="2:8" ht="21.75" customHeight="1" x14ac:dyDescent="0.25">
      <c r="B2" s="7" t="str">
        <f>IF(週の開始日="日曜日", "日曜日","月曜日")</f>
        <v>日曜日</v>
      </c>
      <c r="C2" s="7" t="str">
        <f t="shared" ref="C2:H2" si="0">UPPER(TEXT(C3,"aaaa"))</f>
        <v>月曜日</v>
      </c>
      <c r="D2" s="7" t="str">
        <f t="shared" si="0"/>
        <v>火曜日</v>
      </c>
      <c r="E2" s="7" t="str">
        <f t="shared" si="0"/>
        <v>水曜日</v>
      </c>
      <c r="F2" s="7" t="str">
        <f t="shared" si="0"/>
        <v>木曜日</v>
      </c>
      <c r="G2" s="7" t="str">
        <f t="shared" si="0"/>
        <v>金曜日</v>
      </c>
      <c r="H2" s="7" t="str">
        <f t="shared" si="0"/>
        <v>土曜日</v>
      </c>
    </row>
    <row r="3" spans="2:8" ht="19.5" customHeight="1" x14ac:dyDescent="0.25">
      <c r="B3" s="60">
        <f t="array" ref="B3:H3">DaysAndWeeks+DATE(CalendarYear,11,1)-WEEKDAY(DATE(CalendarYear,11,1),(週の開始日="月曜日")+1)+1</f>
        <v>44500</v>
      </c>
      <c r="C3" s="60">
        <v>44501</v>
      </c>
      <c r="D3" s="60">
        <v>44502</v>
      </c>
      <c r="E3" s="60">
        <v>44503</v>
      </c>
      <c r="F3" s="60">
        <v>44504</v>
      </c>
      <c r="G3" s="60">
        <v>44505</v>
      </c>
      <c r="H3" s="60">
        <v>44506</v>
      </c>
    </row>
    <row r="4" spans="2:8" ht="57.95" customHeight="1" x14ac:dyDescent="0.25">
      <c r="B4" s="60"/>
      <c r="C4" s="60"/>
      <c r="D4" s="60"/>
      <c r="E4" s="60"/>
      <c r="F4" s="60"/>
      <c r="G4" s="60"/>
      <c r="H4" s="60"/>
    </row>
    <row r="5" spans="2:8" ht="19.5" customHeight="1" x14ac:dyDescent="0.25">
      <c r="B5" s="61">
        <f t="array" ref="B5:H5">DaysAndWeeks+DATE(CalendarYear,11,1)-WEEKDAY(DATE(CalendarYear,11,1),(週の開始日="月曜日")+1)+8</f>
        <v>44507</v>
      </c>
      <c r="C5" s="61">
        <v>44508</v>
      </c>
      <c r="D5" s="61">
        <v>44509</v>
      </c>
      <c r="E5" s="61">
        <v>44510</v>
      </c>
      <c r="F5" s="61">
        <v>44511</v>
      </c>
      <c r="G5" s="61">
        <v>44512</v>
      </c>
      <c r="H5" s="61">
        <v>44513</v>
      </c>
    </row>
    <row r="6" spans="2:8" ht="57.95" customHeight="1" x14ac:dyDescent="0.25">
      <c r="B6" s="61"/>
      <c r="C6" s="61"/>
      <c r="D6" s="61"/>
      <c r="E6" s="61"/>
      <c r="F6" s="61"/>
      <c r="G6" s="61"/>
      <c r="H6" s="61"/>
    </row>
    <row r="7" spans="2:8" ht="19.5" customHeight="1" x14ac:dyDescent="0.25">
      <c r="B7" s="60">
        <f t="array" ref="B7:H7">DaysAndWeeks+DATE(CalendarYear,11,1)-WEEKDAY(DATE(CalendarYear,11,1),(週の開始日="月曜日")+1)+15</f>
        <v>44514</v>
      </c>
      <c r="C7" s="60">
        <v>44515</v>
      </c>
      <c r="D7" s="60">
        <v>44516</v>
      </c>
      <c r="E7" s="60">
        <v>44517</v>
      </c>
      <c r="F7" s="60">
        <v>44518</v>
      </c>
      <c r="G7" s="60">
        <v>44519</v>
      </c>
      <c r="H7" s="60">
        <v>44520</v>
      </c>
    </row>
    <row r="8" spans="2:8" ht="57.95" customHeight="1" x14ac:dyDescent="0.25">
      <c r="B8" s="60"/>
      <c r="C8" s="60"/>
      <c r="D8" s="60"/>
      <c r="E8" s="60"/>
      <c r="F8" s="60"/>
      <c r="G8" s="60"/>
      <c r="H8" s="60"/>
    </row>
    <row r="9" spans="2:8" ht="19.5" customHeight="1" x14ac:dyDescent="0.25">
      <c r="B9" s="61">
        <f t="array" ref="B9:H9">DaysAndWeeks+DATE(CalendarYear,11,1)-WEEKDAY(DATE(CalendarYear,11,1),(週の開始日="月曜日")+1)+22</f>
        <v>44521</v>
      </c>
      <c r="C9" s="61">
        <v>44522</v>
      </c>
      <c r="D9" s="61">
        <v>44523</v>
      </c>
      <c r="E9" s="61">
        <v>44524</v>
      </c>
      <c r="F9" s="61">
        <v>44525</v>
      </c>
      <c r="G9" s="61">
        <v>44526</v>
      </c>
      <c r="H9" s="61">
        <v>44527</v>
      </c>
    </row>
    <row r="10" spans="2:8" ht="57.95" customHeight="1" x14ac:dyDescent="0.25">
      <c r="B10" s="61"/>
      <c r="C10" s="61"/>
      <c r="D10" s="61"/>
      <c r="E10" s="61"/>
      <c r="F10" s="61"/>
      <c r="G10" s="61"/>
      <c r="H10" s="61"/>
    </row>
    <row r="11" spans="2:8" ht="19.5" customHeight="1" x14ac:dyDescent="0.25">
      <c r="B11" s="60">
        <f t="array" ref="B11:H11">DaysAndWeeks+DATE(CalendarYear,11,1)-WEEKDAY(DATE(CalendarYear,11,1),(週の開始日="月曜日")+1)+29</f>
        <v>44528</v>
      </c>
      <c r="C11" s="60">
        <v>44529</v>
      </c>
      <c r="D11" s="60">
        <v>44530</v>
      </c>
      <c r="E11" s="60">
        <v>44531</v>
      </c>
      <c r="F11" s="60">
        <v>44532</v>
      </c>
      <c r="G11" s="60">
        <v>44533</v>
      </c>
      <c r="H11" s="60">
        <v>44534</v>
      </c>
    </row>
    <row r="12" spans="2:8" ht="57.95" customHeight="1" x14ac:dyDescent="0.25">
      <c r="B12" s="60"/>
      <c r="C12" s="60"/>
      <c r="D12" s="60"/>
      <c r="E12" s="60"/>
      <c r="F12" s="60"/>
      <c r="G12" s="60"/>
      <c r="H12" s="60"/>
    </row>
    <row r="13" spans="2:8" ht="19.5" customHeight="1" x14ac:dyDescent="0.25">
      <c r="B13" s="61">
        <f t="array" ref="B13:C13">DaysAndWeeks+DATE(CalendarYear,11,1)-WEEKDAY(DATE(CalendarYear,11,1),(週の開始日="月曜日")+1)+36</f>
        <v>44535</v>
      </c>
      <c r="C13" s="61">
        <v>44536</v>
      </c>
      <c r="D13" s="63" t="s">
        <v>0</v>
      </c>
      <c r="E13" s="64"/>
      <c r="F13" s="64"/>
      <c r="G13" s="64"/>
      <c r="H13" s="65"/>
    </row>
    <row r="14" spans="2:8" ht="57.95" customHeight="1" x14ac:dyDescent="0.25">
      <c r="B14" s="61"/>
      <c r="C14" s="61"/>
      <c r="D14" s="15"/>
      <c r="E14" s="66"/>
      <c r="F14" s="66"/>
      <c r="G14" s="66"/>
      <c r="H14" s="67"/>
    </row>
  </sheetData>
  <mergeCells count="1">
    <mergeCell ref="E13:H14"/>
  </mergeCells>
  <phoneticPr fontId="33"/>
  <conditionalFormatting sqref="B11:H11 B13:C13">
    <cfRule type="expression" dxfId="5" priority="5">
      <formula>AND(DAY(B11)&gt;=1,DAY(B11)&lt;=15)</formula>
    </cfRule>
  </conditionalFormatting>
  <conditionalFormatting sqref="B3:G3">
    <cfRule type="expression" dxfId="4" priority="4">
      <formula>DAY(B3)&gt;8</formula>
    </cfRule>
  </conditionalFormatting>
  <conditionalFormatting sqref="D13">
    <cfRule type="expression" dxfId="3" priority="1">
      <formula>AND(DAY(D13)&gt;=1,DAY(D13)&lt;=15)</formula>
    </cfRule>
  </conditionalFormatting>
  <dataValidations count="9">
    <dataValidation allowBlank="1" showInputMessage="1" showErrorMessage="1" prompt="曜日は自動的に決定されます" sqref="C2:H2" xr:uid="{00000000-0002-0000-0A00-000000000000}"/>
    <dataValidation allowBlank="1" showErrorMessage="1" prompt="このセルの年は、1 月のワークシートに入力された年に基づいて自動的に更新されます。下のカレンダーには、前の月と次の月の日付が薄い色のフォントで表示されます。" sqref="B1" xr:uid="{00000000-0002-0000-0A00-000001000000}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 xr:uid="{00000000-0002-0000-0A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4 に新しい曜日を入力します" sqref="B2" xr:uid="{00000000-0002-0000-0A00-000003000000}"/>
    <dataValidation allowBlank="1" showInputMessage="1" showErrorMessage="1" prompt="11 月の月間カレンダー" sqref="A1" xr:uid="{00000000-0002-0000-0A00-000005000000}"/>
    <dataValidation allowBlank="1" showInputMessage="1" showErrorMessage="1" prompt="右側のセルにメモを入力します" sqref="D13:D14" xr:uid="{00000000-0002-0000-0A00-000006000000}"/>
    <dataValidation allowBlank="1" showInputMessage="1" showErrorMessage="1" prompt="このセルにメモを入力します" sqref="E13:H14" xr:uid="{00000000-0002-0000-0A00-000007000000}"/>
    <dataValidation allowBlank="1" showInputMessage="1" showErrorMessage="1" prompt="この行と行 6、8、10、12、14 は、上のセルのカレンダー日に関連する毎日のメモを入力するためのセルです" sqref="B4" xr:uid="{00000000-0002-0000-0A00-000008000000}"/>
    <dataValidation allowBlank="1" showInputMessage="1" showErrorMessage="1" prompt="このセルの年が自動的に更新されます。年を変更するには、1 月のワークシートのセル K3 で別の年を選択します。" sqref="C1" xr:uid="{3A4E290F-6134-4539-A45D-9C6B0C71CC5F}"/>
  </dataValidations>
  <printOptions horizontalCentered="1" verticalCentered="1"/>
  <pageMargins left="0.7" right="0.7" top="0.75" bottom="0.75" header="0.3" footer="0.3"/>
  <pageSetup paperSize="9" scale="84" orientation="landscape" r:id="rId1"/>
  <headerFooter differentFirst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6" tint="-0.249977111117893"/>
    <pageSetUpPr fitToPage="1"/>
  </sheetPr>
  <dimension ref="B1:H14"/>
  <sheetViews>
    <sheetView showGridLines="0" zoomScale="90" zoomScaleNormal="9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6384" width="8.88671875" style="1"/>
  </cols>
  <sheetData>
    <row r="1" spans="2:8" ht="59.25" customHeight="1" x14ac:dyDescent="0.25">
      <c r="B1" s="16" t="str">
        <f>CalendarYear&amp;"年12月 "</f>
        <v xml:space="preserve">2021年12月 </v>
      </c>
      <c r="C1" s="17"/>
      <c r="D1" s="17"/>
      <c r="E1" s="18"/>
      <c r="F1" s="18"/>
      <c r="G1" s="18"/>
      <c r="H1" s="19"/>
    </row>
    <row r="2" spans="2:8" ht="21.75" customHeight="1" x14ac:dyDescent="0.25">
      <c r="B2" s="7" t="str">
        <f>IF(週の開始日="日曜日", "日曜日","月曜日")</f>
        <v>日曜日</v>
      </c>
      <c r="C2" s="7" t="str">
        <f t="shared" ref="C2:H2" si="0">UPPER(TEXT(C3,"aaaa"))</f>
        <v>月曜日</v>
      </c>
      <c r="D2" s="7" t="str">
        <f t="shared" si="0"/>
        <v>火曜日</v>
      </c>
      <c r="E2" s="7" t="str">
        <f t="shared" si="0"/>
        <v>水曜日</v>
      </c>
      <c r="F2" s="7" t="str">
        <f t="shared" si="0"/>
        <v>木曜日</v>
      </c>
      <c r="G2" s="7" t="str">
        <f t="shared" si="0"/>
        <v>金曜日</v>
      </c>
      <c r="H2" s="7" t="str">
        <f t="shared" si="0"/>
        <v>土曜日</v>
      </c>
    </row>
    <row r="3" spans="2:8" ht="19.5" customHeight="1" x14ac:dyDescent="0.25">
      <c r="B3" s="60">
        <f t="array" ref="B3:H3">DaysAndWeeks+DATE(CalendarYear,12,1)-WEEKDAY(DATE(CalendarYear,12,1),(週の開始日="月曜日")+1)+1</f>
        <v>44528</v>
      </c>
      <c r="C3" s="60">
        <v>44529</v>
      </c>
      <c r="D3" s="60">
        <v>44530</v>
      </c>
      <c r="E3" s="60">
        <v>44531</v>
      </c>
      <c r="F3" s="60">
        <v>44532</v>
      </c>
      <c r="G3" s="60">
        <v>44533</v>
      </c>
      <c r="H3" s="60">
        <v>44534</v>
      </c>
    </row>
    <row r="4" spans="2:8" ht="57.95" customHeight="1" x14ac:dyDescent="0.25">
      <c r="B4" s="60"/>
      <c r="C4" s="60"/>
      <c r="D4" s="60"/>
      <c r="E4" s="60"/>
      <c r="F4" s="60"/>
      <c r="G4" s="60"/>
      <c r="H4" s="60"/>
    </row>
    <row r="5" spans="2:8" ht="19.5" customHeight="1" x14ac:dyDescent="0.25">
      <c r="B5" s="61">
        <f t="array" ref="B5:H5">DaysAndWeeks+DATE(CalendarYear,12,1)-WEEKDAY(DATE(CalendarYear,12,1),(週の開始日="月曜日")+1)+8</f>
        <v>44535</v>
      </c>
      <c r="C5" s="61">
        <v>44536</v>
      </c>
      <c r="D5" s="61">
        <v>44537</v>
      </c>
      <c r="E5" s="61">
        <v>44538</v>
      </c>
      <c r="F5" s="61">
        <v>44539</v>
      </c>
      <c r="G5" s="61">
        <v>44540</v>
      </c>
      <c r="H5" s="61">
        <v>44541</v>
      </c>
    </row>
    <row r="6" spans="2:8" ht="57.95" customHeight="1" x14ac:dyDescent="0.25">
      <c r="B6" s="61"/>
      <c r="C6" s="61"/>
      <c r="D6" s="61"/>
      <c r="E6" s="61"/>
      <c r="F6" s="61"/>
      <c r="G6" s="61"/>
      <c r="H6" s="61"/>
    </row>
    <row r="7" spans="2:8" ht="19.5" customHeight="1" x14ac:dyDescent="0.25">
      <c r="B7" s="60">
        <f t="array" ref="B7:H7">DaysAndWeeks+DATE(CalendarYear,12,1)-WEEKDAY(DATE(CalendarYear,12,1),(週の開始日="月曜日")+1)+15</f>
        <v>44542</v>
      </c>
      <c r="C7" s="60">
        <v>44543</v>
      </c>
      <c r="D7" s="60">
        <v>44544</v>
      </c>
      <c r="E7" s="60">
        <v>44545</v>
      </c>
      <c r="F7" s="60">
        <v>44546</v>
      </c>
      <c r="G7" s="60">
        <v>44547</v>
      </c>
      <c r="H7" s="60">
        <v>44548</v>
      </c>
    </row>
    <row r="8" spans="2:8" ht="57.95" customHeight="1" x14ac:dyDescent="0.25">
      <c r="B8" s="60"/>
      <c r="C8" s="60"/>
      <c r="D8" s="60"/>
      <c r="E8" s="60"/>
      <c r="F8" s="60"/>
      <c r="G8" s="60"/>
      <c r="H8" s="60"/>
    </row>
    <row r="9" spans="2:8" ht="19.5" customHeight="1" x14ac:dyDescent="0.25">
      <c r="B9" s="61">
        <f t="array" ref="B9:H9">DaysAndWeeks+DATE(CalendarYear,12,1)-WEEKDAY(DATE(CalendarYear,12,1),(週の開始日="月曜日")+1)+22</f>
        <v>44549</v>
      </c>
      <c r="C9" s="61">
        <v>44550</v>
      </c>
      <c r="D9" s="61">
        <v>44551</v>
      </c>
      <c r="E9" s="61">
        <v>44552</v>
      </c>
      <c r="F9" s="61">
        <v>44553</v>
      </c>
      <c r="G9" s="61">
        <v>44554</v>
      </c>
      <c r="H9" s="61">
        <v>44555</v>
      </c>
    </row>
    <row r="10" spans="2:8" ht="57.95" customHeight="1" x14ac:dyDescent="0.25">
      <c r="B10" s="61"/>
      <c r="C10" s="61"/>
      <c r="D10" s="61"/>
      <c r="E10" s="61"/>
      <c r="F10" s="61"/>
      <c r="G10" s="61"/>
      <c r="H10" s="61"/>
    </row>
    <row r="11" spans="2:8" ht="19.5" customHeight="1" x14ac:dyDescent="0.25">
      <c r="B11" s="60">
        <f t="array" ref="B11:H11">DaysAndWeeks+DATE(CalendarYear,12,1)-WEEKDAY(DATE(CalendarYear,12,1),(週の開始日="月曜日")+1)+29</f>
        <v>44556</v>
      </c>
      <c r="C11" s="60">
        <v>44557</v>
      </c>
      <c r="D11" s="60">
        <v>44558</v>
      </c>
      <c r="E11" s="60">
        <v>44559</v>
      </c>
      <c r="F11" s="60">
        <v>44560</v>
      </c>
      <c r="G11" s="60">
        <v>44561</v>
      </c>
      <c r="H11" s="60">
        <v>44562</v>
      </c>
    </row>
    <row r="12" spans="2:8" ht="57.95" customHeight="1" x14ac:dyDescent="0.25">
      <c r="B12" s="60"/>
      <c r="C12" s="60"/>
      <c r="D12" s="60"/>
      <c r="E12" s="60"/>
      <c r="F12" s="60"/>
      <c r="G12" s="60"/>
      <c r="H12" s="60"/>
    </row>
    <row r="13" spans="2:8" ht="19.5" customHeight="1" x14ac:dyDescent="0.25">
      <c r="B13" s="61">
        <f t="array" ref="B13:C13">DaysAndWeeks+DATE(CalendarYear,12,1)-WEEKDAY(DATE(CalendarYear,12,1),(週の開始日="月曜日")+1)+36</f>
        <v>44563</v>
      </c>
      <c r="C13" s="61">
        <v>44564</v>
      </c>
      <c r="D13" s="63" t="s">
        <v>0</v>
      </c>
      <c r="E13" s="64"/>
      <c r="F13" s="64"/>
      <c r="G13" s="64"/>
      <c r="H13" s="65"/>
    </row>
    <row r="14" spans="2:8" ht="57.95" customHeight="1" x14ac:dyDescent="0.25">
      <c r="B14" s="61"/>
      <c r="C14" s="61"/>
      <c r="D14" s="15"/>
      <c r="E14" s="66"/>
      <c r="F14" s="66"/>
      <c r="G14" s="66"/>
      <c r="H14" s="67"/>
    </row>
  </sheetData>
  <mergeCells count="1">
    <mergeCell ref="E13:H14"/>
  </mergeCells>
  <phoneticPr fontId="33"/>
  <conditionalFormatting sqref="B11:H11 B13:C13">
    <cfRule type="expression" dxfId="2" priority="4">
      <formula>AND(DAY(B11)&gt;=1,DAY(B11)&lt;=15)</formula>
    </cfRule>
  </conditionalFormatting>
  <conditionalFormatting sqref="B3:G3">
    <cfRule type="expression" dxfId="1" priority="3">
      <formula>DAY(B3)&gt;8</formula>
    </cfRule>
  </conditionalFormatting>
  <conditionalFormatting sqref="D13">
    <cfRule type="expression" dxfId="0" priority="1">
      <formula>AND(DAY(D13)&gt;=1,DAY(D13)&lt;=15)</formula>
    </cfRule>
  </conditionalFormatting>
  <dataValidations count="9">
    <dataValidation allowBlank="1" showInputMessage="1" showErrorMessage="1" prompt="曜日は自動的に決定されます" sqref="C2:H2" xr:uid="{00000000-0002-0000-0B00-000000000000}"/>
    <dataValidation allowBlank="1" showErrorMessage="1" prompt="このセルの年は、1 月のワークシートに入力された年に基づいて自動的に更新されます。下のカレンダーには、前の月と次の月の日付が薄い色のフォントで表示されます。" sqref="B1" xr:uid="{00000000-0002-0000-0B00-000001000000}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 xr:uid="{00000000-0002-0000-0B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4 に新しい曜日を入力します" sqref="B2" xr:uid="{00000000-0002-0000-0B00-000003000000}"/>
    <dataValidation allowBlank="1" showInputMessage="1" showErrorMessage="1" prompt="12 月の月間カレンダー" sqref="A1" xr:uid="{00000000-0002-0000-0B00-000005000000}"/>
    <dataValidation allowBlank="1" showInputMessage="1" showErrorMessage="1" prompt="右側のセルにメモを入力します" sqref="D13:D14" xr:uid="{00000000-0002-0000-0B00-000006000000}"/>
    <dataValidation allowBlank="1" showInputMessage="1" showErrorMessage="1" prompt="このセルにメモを入力します" sqref="E13:H14" xr:uid="{00000000-0002-0000-0B00-000007000000}"/>
    <dataValidation allowBlank="1" showInputMessage="1" showErrorMessage="1" prompt="この行と行 6、8、10、12、14 は、上のセルのカレンダー日に関連する毎日のメモを入力するためのセルです" sqref="B4" xr:uid="{00000000-0002-0000-0B00-000008000000}"/>
    <dataValidation allowBlank="1" showInputMessage="1" showErrorMessage="1" prompt="このセルの年が自動的に更新されます。年を変更するには、1 月のワークシートのセル K3 で別の年を選択します。" sqref="C1" xr:uid="{0ED9C6F5-D117-4D38-BF48-93FAA0D1B91E}"/>
  </dataValidations>
  <printOptions horizontalCentered="1" verticalCentered="1"/>
  <pageMargins left="0.7" right="0.7" top="0.75" bottom="0.75" header="0.3" footer="0.3"/>
  <pageSetup paperSize="9" scale="84" orientation="landscape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TM11907363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27</vt:i4>
      </vt:variant>
    </vt:vector>
  </HeadingPairs>
  <TitlesOfParts>
    <vt:vector size="39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CalendarYear</vt:lpstr>
      <vt:lpstr>ColumnTitleRegion1..H12.1</vt:lpstr>
      <vt:lpstr>ColumnTitleRegion1..H12.10</vt:lpstr>
      <vt:lpstr>ColumnTitleRegion1..H12.11</vt:lpstr>
      <vt:lpstr>ColumnTitleRegion1..H12.12</vt:lpstr>
      <vt:lpstr>ColumnTitleRegion1..H12.2</vt:lpstr>
      <vt:lpstr>ColumnTitleRegion1..H12.3</vt:lpstr>
      <vt:lpstr>ColumnTitleRegion1..H12.4</vt:lpstr>
      <vt:lpstr>ColumnTitleRegion1..H12.5</vt:lpstr>
      <vt:lpstr>ColumnTitleRegion1..H12.6</vt:lpstr>
      <vt:lpstr>ColumnTitleRegion1..H12.7</vt:lpstr>
      <vt:lpstr>ColumnTitleRegion1..H12.8</vt:lpstr>
      <vt:lpstr>ColumnTitleRegion1..H12.9</vt:lpstr>
      <vt:lpstr>ColumnTitleRegion2..C14.1</vt:lpstr>
      <vt:lpstr>ColumnTitleRegion2..C14.10</vt:lpstr>
      <vt:lpstr>ColumnTitleRegion2..C14.11</vt:lpstr>
      <vt:lpstr>ColumnTitleRegion2..C14.12</vt:lpstr>
      <vt:lpstr>ColumnTitleRegion2..C14.2</vt:lpstr>
      <vt:lpstr>ColumnTitleRegion2..C14.3</vt:lpstr>
      <vt:lpstr>ColumnTitleRegion2..C14.4</vt:lpstr>
      <vt:lpstr>ColumnTitleRegion2..C14.5</vt:lpstr>
      <vt:lpstr>ColumnTitleRegion2..C14.6</vt:lpstr>
      <vt:lpstr>ColumnTitleRegion2..C14.7</vt:lpstr>
      <vt:lpstr>ColumnTitleRegion2..C14.8</vt:lpstr>
      <vt:lpstr>ColumnTitleRegion2..C14.9</vt:lpstr>
      <vt:lpstr>'1月'!Print_Area</vt:lpstr>
      <vt:lpstr>週の開始日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2023-06-15T00:27:02Z</dcterms:created>
  <dcterms:modified xsi:type="dcterms:W3CDTF">2023-06-15T00:27:17Z</dcterms:modified>
</cp:coreProperties>
</file>